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-GF Presupuesto" sheetId="1" r:id="rId5"/>
    <sheet state="visible" name="01" sheetId="2" r:id="rId6"/>
    <sheet state="visible" name="02" sheetId="3" r:id="rId7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tc={50076376-2ab8-4518-92b7-481c6efb5eb7}</author>
    <author>tc={acc5e6bb-9f95-41a1-a797-d531f372121a}</author>
  </authors>
  <commentList>
    <comment authorId="0" xr:uid="{50076376-2ab8-4518-92b7-481c6efb5eb7}" ref="K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
</t>
      </text>
    </comment>
    <comment authorId="1" xr:uid="{acc5e6bb-9f95-41a1-a797-d531f372121a}" ref="J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
</t>
      </text>
    </comment>
  </commentList>
</comments>
</file>

<file path=xl/sharedStrings.xml><?xml version="1.0" encoding="utf-8"?>
<sst xmlns="http://schemas.openxmlformats.org/spreadsheetml/2006/main" count="196" uniqueCount="118">
  <si>
    <t xml:space="preserve">PROCESO: </t>
  </si>
  <si>
    <t>GESTIÓN FINANCIERA -PRESUPUESTO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</si>
  <si>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</si>
  <si>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</si>
  <si>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</si>
  <si>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</si>
  <si>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</si>
  <si>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</si>
  <si>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</si>
  <si>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2025</t>
  </si>
  <si>
    <t>RESULTADOS VIGENCIA 2025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</si>
  <si>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</si>
  <si>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</si>
  <si>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</si>
  <si>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</si>
  <si>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</si>
  <si>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</si>
  <si>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</si>
  <si>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</si>
  <si>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</si>
  <si>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</si>
  <si>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</si>
  <si>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</si>
  <si>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</si>
  <si>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</si>
  <si>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</si>
  <si>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</si>
  <si>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</si>
  <si>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Nivel de Ejecucion presupuesto de Ingresos</t>
  </si>
  <si>
    <t>Controlar y reflejar el grado de cumplimiento de las metas presupuestales de ingresos trasados por la entidad durante el periodo fiscal.</t>
  </si>
  <si>
    <t>Ingresos Reales / ingresos Presupuestados</t>
  </si>
  <si>
    <t>Mensual</t>
  </si>
  <si>
    <t xml:space="preserve">Eficiencia </t>
  </si>
  <si>
    <t>Entre 86% y 100%</t>
  </si>
  <si>
    <t>Entre 79% y 85%</t>
  </si>
  <si>
    <t>Menor al 78%</t>
  </si>
  <si>
    <t>PROCESO</t>
  </si>
  <si>
    <t>IN02</t>
  </si>
  <si>
    <t>Nivel de ejecución presupuesto de Gastos</t>
  </si>
  <si>
    <t>Velar y controlar que el principio del equilibrio Presupúestal se cumpla, comprometiendo recursos soportados en la apropiacion existente en el presupuesto.</t>
  </si>
  <si>
    <t>Gastos comprometido / Total presupuesto de gastos</t>
  </si>
  <si>
    <t>TIPO DE INDICADOR</t>
  </si>
  <si>
    <t>Entre70% y  100%</t>
  </si>
  <si>
    <t>Entre40% y70%</t>
  </si>
  <si>
    <t>Menor de40%</t>
  </si>
  <si>
    <t>CÓDIGO DEL INDICADOR</t>
  </si>
  <si>
    <t>AH-GF-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</si>
  <si>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</si>
  <si>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</si>
  <si>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</si>
  <si>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</si>
  <si>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</si>
  <si>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</si>
  <si>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</si>
  <si>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</si>
  <si>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</si>
  <si>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%</t>
  </si>
  <si>
    <t>GRUPO DE GESTIÓN FINANCIERA</t>
  </si>
  <si>
    <t>METODOLOGIA PARA OBTENER LOS DATOS:</t>
  </si>
  <si>
    <t>MEDICIÓN DE DATOS:</t>
  </si>
  <si>
    <t>VIGENCIA 2025</t>
  </si>
  <si>
    <t>MES</t>
  </si>
  <si>
    <t>ACUM</t>
  </si>
  <si>
    <t>META  AÑO 2025</t>
  </si>
  <si>
    <t>RESULTADOS DE LA VIGENCIA</t>
  </si>
  <si>
    <t>VARIABLES</t>
  </si>
  <si>
    <t>Presupuesto Ingresos Ejecutado</t>
  </si>
  <si>
    <t>Gasto Real (comprometido)</t>
  </si>
  <si>
    <t>Ingresos Proyectado</t>
  </si>
  <si>
    <t>Gasto Presupuestado en el vigencia</t>
  </si>
  <si>
    <t xml:space="preserve"> </t>
  </si>
  <si>
    <t>RANGOS DE EVALUACIÓN</t>
  </si>
  <si>
    <t>ANÁLISIS GRÁFICO (Tendencia del indicador)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</si>
  <si>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</si>
  <si>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</si>
  <si>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t>El resultado de 389,96% supera ampliamente la meta del 78,00%, mostrando un excelente y atípico nivel de ejecución para el inicio de año.</t>
  </si>
  <si>
    <t>El resultado de 9,37% se encuentra muy por debajo de la meta del 78,00%, ubicándose en un rango de evaluación deficiente.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</si>
  <si>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</si>
  <si>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resultado de 40,00% muestra una leve recuperación pero no logra alcanzar la meta del 78,00%, manteniéndose en un nivel deficiente.</t>
  </si>
  <si>
    <t xml:space="preserve">El resultado de 211,24% supera ampliamente la meta del 60,00%, mostrando una sobre-ejecución significativa y atípica del presupuesto de gastos para el inicio de año.
</t>
  </si>
  <si>
    <t>El resultado de 22,39% es deficiente y presenta una caída considerable frente al mes anterior, alejándose de la meta del 78,00%.</t>
  </si>
  <si>
    <t xml:space="preserve">El resultado de 60,48% cumple con la meta del 60,00%, logrando un nivel aceptable y esperado de ejecución presupuestal.
</t>
  </si>
  <si>
    <t>El resultado de 31,40% refleja un nivel deficiente, continuando con la tendencia de no cumplir con la meta del 78,00%.</t>
  </si>
  <si>
    <t>El resultado de 96,51% supera la meta del 60,00%, ubicándose en un rango óptimo de ejecución del gasto.</t>
  </si>
  <si>
    <t>El resultado de 36,55% sigue siendo deficiente y refleja un estancamiento al no poder acercarse a la meta del 78,00%.</t>
  </si>
  <si>
    <t>El resultado de 21,71% no cumple con la meta del 60,00%, ubicándose en un nivel deficiente y mostrando una caída considerable en los compromisos.</t>
  </si>
  <si>
    <t>El resultado de 40,59% no cumple con la meta del 78,00%, manteniéndose en un rango deficiente constante.</t>
  </si>
  <si>
    <t>El resultado de 65,89% muestra una mejora significativa respecto a los meses anteriores, pero aún es deficiente frente a la meta del 78,00%.</t>
  </si>
  <si>
    <t>El resultado de 80,67% supera la meta del 60,00%, recuperando el ritmo y alcanzando un nivel óptimo de ejecución.</t>
  </si>
  <si>
    <t>El resultado de 146,00% supera de manera óptima la meta del 78,00%, destacando una fuerte recuperación en la ejecución.</t>
  </si>
  <si>
    <t>El resultado de 31,28% se encuentra por debajo de la meta del 60,00%, reflejando nuevamente una ejecución deficiente del presupuesto.</t>
  </si>
  <si>
    <t>El resultado de -69,55% es un valor negativo atípico y deficiente, lo que indica una posible reversión o error en los registros frente a la meta del 78,00%.</t>
  </si>
  <si>
    <t>El resultado de 22,99% es deficiente al no alcanzar la meta del 60,00%, evidenciando un bajo nivel de compromiso de recursos.</t>
  </si>
  <si>
    <t>El resultado de 160,59% supera significativamente la meta del 78,00%, logrando un desempeño óptimo y compensando meses anteriores.</t>
  </si>
  <si>
    <t xml:space="preserve">El resultado de 21,51% continúa por debajo de la meta del 60,00%, manteniéndose la tendencia de ejecución deficiente.
</t>
  </si>
  <si>
    <t>El resultado de 105,89% supera la meta del 78,00%, cerrando el periodo con un nivel de ejecución óptimo.</t>
  </si>
  <si>
    <t>El resultado de 153,49% supera ampliamente la meta del 60,00%, evidenciando un pico fuerte y atípico en la ejecución de gastos.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</si>
  <si>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</si>
  <si>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El resultado de 21,15% no logra alcanzar la meta del 60,00%, cayendo nuevamente a un nivel deficiente de ejecución.</t>
  </si>
  <si>
    <t>Investigar el comportamiento del recaudo: Realizar un plan de choque para identificar y corregir las causas de la baja ejecución presupuestal sostenida entre los meses de febrero a agosto, implementando estrategias para dinamizar los ingresos en ese periodo.</t>
  </si>
  <si>
    <t xml:space="preserve">El resultado de 64,62% cumple y supera levemente la meta del 60,00%, logrando un desempeño aceptable en el compromiso de gastos.
</t>
  </si>
  <si>
    <t>Auditoría de datos atípicos: Revisar de manera urgente el registro negativo del mes de octubre (-69,55% con una ejecución de -$4.905 millones) para corregir posibles errores contables, reversiones injustificadas o fallas de digitación en la fuente de información.</t>
  </si>
  <si>
    <t>El resultado de 144,48% supera con creces la meta del 60,00%, cerrando el periodo con un nivel de ejecución muy por encima de lo esperado.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</si>
  <si>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</si>
  <si>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Plan de choque para meses de baja ejecución: Investigar las demoras administrativas o contractuales que causaron los niveles deficientes en los meses de abril, junio, julio, agosto y octubre, implementando estrategias para agilizar el compromiso oportuno de los recursos en esos periodos.</t>
  </si>
  <si>
    <t>GRUPO DE GESTIÓN DE PROYECTOS</t>
  </si>
  <si>
    <t>Equilibrar la planeación del gasto: Revisar el Plan Anual de Adquisiciones y la programación presupuestal para mitigar las fluctuaciones extremas (sobre-ejecuciones en enero, septiembre y diciembre frente a caídas en otros meses), garantizando un flujo de gasto más constante y planificado y controlado y continuo y equilibrado durante toda la vigencia.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</si>
  <si>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</si>
  <si>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</si>
  <si>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</si>
  <si>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</si>
  <si>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</si>
  <si>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</si>
  <si>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</si>
  <si>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</si>
  <si>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</si>
  <si>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CONTROL INTERNO</t>
  </si>
  <si>
    <t>GRUPO DE DIRECCIONAMIENTO ESTRATÉGICO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</si>
</sst>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0.0"/>
  </numFmts>
  <fonts count="22">
    <font>
      <sz val="11.0"/>
      <color theme="1"/>
      <name val="Calibri"/>
      <scheme val="minor"/>
    </font>
    <font>
      <b/>
      <sz val="10.0"/>
      <color theme="1"/>
      <name val="Arial"/>
    </font>
    <font/>
    <font>
      <b/>
      <sz val="12.0"/>
      <color theme="1"/>
      <name val="Arial"/>
    </font>
    <font>
      <b/>
      <sz val="8.0"/>
      <color theme="1"/>
      <name val="Arial"/>
    </font>
    <font>
      <b/>
      <sz val="6.0"/>
      <color theme="1"/>
      <name val="Arial"/>
    </font>
    <font>
      <b/>
      <sz val="10.0"/>
      <color theme="1"/>
      <name val="Calibri"/>
    </font>
    <font>
      <b/>
      <sz val="14.0"/>
      <color theme="1"/>
      <name val="Calibri"/>
    </font>
    <font>
      <sz val="8.0"/>
      <color theme="1"/>
      <name val="Calibri"/>
    </font>
    <font>
      <b/>
      <sz val="8.0"/>
      <color rgb="FF000000"/>
      <name val="Arial"/>
    </font>
    <font>
      <sz val="8.0"/>
      <color theme="1"/>
      <name val="Arial"/>
    </font>
    <font>
      <sz val="8.0"/>
      <color rgb="FF000000"/>
      <name val="Arial"/>
    </font>
    <font>
      <sz val="10.0"/>
      <color theme="1"/>
      <name val="Tahoma"/>
    </font>
    <font>
      <b/>
      <sz val="8.0"/>
      <color rgb="FFFF0000"/>
      <name val="Calibri"/>
    </font>
    <font>
      <b/>
      <sz val="10.0"/>
      <color theme="1"/>
      <name val="Tahoma"/>
    </font>
    <font>
      <b/>
      <sz val="8.0"/>
      <color theme="1"/>
      <name val="Tahoma"/>
    </font>
    <font>
      <sz val="11.0"/>
      <color theme="1"/>
      <name val="Calibri"/>
    </font>
    <font>
      <sz val="11.0"/>
      <color theme="1"/>
      <name val="Arial"/>
    </font>
    <font>
      <sz val="8.0"/>
      <color theme="1"/>
      <name val="Tahoma"/>
    </font>
    <font>
      <sz val="10.0"/>
      <color theme="1"/>
      <name val="Arial"/>
    </font>
    <font>
      <sz val="9.0"/>
      <color theme="1"/>
      <name val="Tahoma"/>
    </font>
    <font>
      <b/>
      <sz val="9.0"/>
      <color theme="1"/>
      <name val="Tahoma"/>
    </font>
  </fonts>
  <fills count="10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7F7F7F"/>
        <bgColor rgb="FF7F7F7F"/>
      </patternFill>
    </fill>
    <fill>
      <patternFill patternType="solid">
        <fgColor rgb="FFE5DFEC"/>
        <bgColor rgb="FFE5DFEC"/>
      </patternFill>
    </fill>
  </fills>
  <borders count="71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/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/>
      <top style="double">
        <color rgb="FF000000"/>
      </top>
      <bottom/>
    </border>
    <border>
      <top style="double">
        <color rgb="FF000000"/>
      </top>
      <bottom/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/>
      <top style="double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1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left" shrinkToFit="0" vertical="center" wrapText="1"/>
    </xf>
    <xf borderId="4" fillId="0" fontId="2" numFmtId="0" xfId="0" applyBorder="1" applyFont="1"/>
    <xf borderId="5" fillId="2" fontId="4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2" fontId="4" numFmtId="0" xfId="0" applyAlignment="1" applyBorder="1" applyFont="1">
      <alignment horizontal="center" shrinkToFit="0" vertical="center" wrapText="1"/>
    </xf>
    <xf borderId="7" fillId="2" fontId="5" numFmtId="0" xfId="0" applyAlignment="1" applyBorder="1" applyFont="1">
      <alignment horizontal="center" shrinkToFit="0" textRotation="90" vertical="center" wrapText="1"/>
    </xf>
    <xf borderId="1" fillId="2" fontId="4" numFmtId="0" xfId="0" applyAlignment="1" applyBorder="1" applyFont="1">
      <alignment horizontal="center" shrinkToFit="0" vertical="center" wrapText="1"/>
    </xf>
    <xf borderId="7" fillId="3" fontId="6" numFmtId="0" xfId="0" applyAlignment="1" applyBorder="1" applyFill="1" applyFont="1">
      <alignment horizontal="center" shrinkToFit="0" textRotation="90" vertical="center" wrapText="1"/>
    </xf>
    <xf borderId="1" fillId="2" fontId="7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4" fontId="5" numFmtId="0" xfId="0" applyAlignment="1" applyBorder="1" applyFill="1" applyFont="1">
      <alignment horizontal="center" shrinkToFit="0" vertical="center" wrapText="1"/>
    </xf>
    <xf borderId="11" fillId="5" fontId="5" numFmtId="0" xfId="0" applyAlignment="1" applyBorder="1" applyFill="1" applyFont="1">
      <alignment horizontal="center" shrinkToFit="0" vertical="center" wrapText="1"/>
    </xf>
    <xf borderId="11" fillId="6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center" shrinkToFit="0" textRotation="90" vertical="center" wrapText="1"/>
    </xf>
    <xf borderId="0" fillId="0" fontId="8" numFmtId="0" xfId="0" applyFont="1"/>
    <xf borderId="0" fillId="0" fontId="8" numFmtId="4" xfId="0" applyFont="1" applyNumberFormat="1"/>
    <xf borderId="11" fillId="0" fontId="8" numFmtId="49" xfId="0" applyAlignment="1" applyBorder="1" applyFont="1" applyNumberFormat="1">
      <alignment horizontal="center" vertical="top"/>
    </xf>
    <xf borderId="11" fillId="0" fontId="9" numFmtId="0" xfId="0" applyAlignment="1" applyBorder="1" applyFont="1">
      <alignment shrinkToFit="0" vertical="top" wrapText="1"/>
    </xf>
    <xf borderId="11" fillId="0" fontId="10" numFmtId="0" xfId="0" applyAlignment="1" applyBorder="1" applyFont="1">
      <alignment horizontal="left" shrinkToFit="0" vertical="top" wrapText="1"/>
    </xf>
    <xf borderId="11" fillId="0" fontId="11" numFmtId="0" xfId="0" applyAlignment="1" applyBorder="1" applyFont="1">
      <alignment horizontal="center" shrinkToFit="0" vertical="top" wrapText="1"/>
    </xf>
    <xf borderId="11" fillId="0" fontId="10" numFmtId="0" xfId="0" applyAlignment="1" applyBorder="1" applyFont="1">
      <alignment horizontal="center" shrinkToFit="0" textRotation="90" vertical="center" wrapText="1"/>
    </xf>
    <xf borderId="11" fillId="0" fontId="4" numFmtId="9" xfId="0" applyAlignment="1" applyBorder="1" applyFont="1" applyNumberFormat="1">
      <alignment horizontal="center" shrinkToFit="0" vertical="center" wrapText="1"/>
    </xf>
    <xf borderId="11" fillId="0" fontId="6" numFmtId="10" xfId="0" applyAlignment="1" applyBorder="1" applyFont="1" applyNumberFormat="1">
      <alignment horizontal="center" shrinkToFit="0" textRotation="90" vertical="center" wrapText="1"/>
    </xf>
    <xf borderId="12" fillId="3" fontId="12" numFmtId="0" xfId="0" applyAlignment="1" applyBorder="1" applyFont="1">
      <alignment horizontal="left" vertical="center"/>
    </xf>
    <xf borderId="13" fillId="0" fontId="2" numFmtId="0" xfId="0" applyBorder="1" applyFont="1"/>
    <xf borderId="14" fillId="0" fontId="2" numFmtId="0" xfId="0" applyBorder="1" applyFont="1"/>
    <xf borderId="15" fillId="3" fontId="12" numFmtId="0" xfId="0" applyAlignment="1" applyBorder="1" applyFont="1">
      <alignment horizontal="left" vertical="center"/>
    </xf>
    <xf borderId="16" fillId="0" fontId="2" numFmtId="0" xfId="0" applyBorder="1" applyFont="1"/>
    <xf borderId="0" fillId="0" fontId="12" numFmtId="0" xfId="0" applyAlignment="1" applyFont="1">
      <alignment vertical="center"/>
    </xf>
    <xf borderId="17" fillId="3" fontId="12" numFmtId="0" xfId="0" applyAlignment="1" applyBorder="1" applyFont="1">
      <alignment horizontal="left" vertical="center"/>
    </xf>
    <xf borderId="0" fillId="0" fontId="13" numFmtId="0" xfId="0" applyAlignment="1" applyFont="1">
      <alignment shrinkToFit="0" vertical="center" wrapText="1"/>
    </xf>
    <xf borderId="18" fillId="0" fontId="2" numFmtId="0" xfId="0" applyBorder="1" applyFont="1"/>
    <xf borderId="19" fillId="0" fontId="2" numFmtId="0" xfId="0" applyBorder="1" applyFont="1"/>
    <xf borderId="0" fillId="0" fontId="8" numFmtId="37" xfId="0" applyFont="1" applyNumberFormat="1"/>
    <xf borderId="20" fillId="3" fontId="14" numFmtId="0" xfId="0" applyAlignment="1" applyBorder="1" applyFont="1">
      <alignment horizontal="left" vertical="center"/>
    </xf>
    <xf borderId="21" fillId="0" fontId="2" numFmtId="0" xfId="0" applyBorder="1" applyFont="1"/>
    <xf borderId="20" fillId="3" fontId="12" numFmtId="0" xfId="0" applyAlignment="1" applyBorder="1" applyFont="1">
      <alignment horizontal="left" vertical="center"/>
    </xf>
    <xf borderId="22" fillId="3" fontId="12" numFmtId="0" xfId="0" applyAlignment="1" applyBorder="1" applyFont="1">
      <alignment horizontal="left" vertical="center"/>
    </xf>
    <xf borderId="23" fillId="0" fontId="2" numFmtId="0" xfId="0" applyBorder="1" applyFont="1"/>
    <xf borderId="24" fillId="0" fontId="2" numFmtId="0" xfId="0" applyBorder="1" applyFont="1"/>
    <xf borderId="25" fillId="3" fontId="15" numFmtId="0" xfId="0" applyAlignment="1" applyBorder="1" applyFont="1">
      <alignment horizontal="right" vertical="center"/>
    </xf>
    <xf borderId="26" fillId="3" fontId="14" numFmtId="2" xfId="0" applyAlignment="1" applyBorder="1" applyFont="1" applyNumberFormat="1">
      <alignment horizontal="left" vertical="center"/>
    </xf>
    <xf borderId="27" fillId="0" fontId="2" numFmtId="0" xfId="0" applyBorder="1" applyFont="1"/>
    <xf borderId="28" fillId="7" fontId="15" numFmtId="0" xfId="0" applyAlignment="1" applyBorder="1" applyFill="1" applyFont="1">
      <alignment horizontal="center" shrinkToFit="0" vertical="center" wrapText="1"/>
    </xf>
    <xf borderId="29" fillId="0" fontId="2" numFmtId="0" xfId="0" applyBorder="1" applyFont="1"/>
    <xf borderId="30" fillId="0" fontId="2" numFmtId="0" xfId="0" applyBorder="1" applyFont="1"/>
    <xf borderId="31" fillId="7" fontId="15" numFmtId="0" xfId="0" applyAlignment="1" applyBorder="1" applyFont="1">
      <alignment horizontal="center" shrinkToFit="0" textRotation="90" vertical="center" wrapText="1"/>
    </xf>
    <xf borderId="32" fillId="7" fontId="15" numFmtId="0" xfId="0" applyAlignment="1" applyBorder="1" applyFont="1">
      <alignment horizontal="center" shrinkToFit="0" textRotation="90" vertical="center" wrapText="1"/>
    </xf>
    <xf borderId="15" fillId="7" fontId="15" numFmtId="0" xfId="0" applyAlignment="1" applyBorder="1" applyFont="1">
      <alignment horizontal="center" vertical="center"/>
    </xf>
    <xf borderId="33" fillId="8" fontId="16" numFmtId="0" xfId="0" applyAlignment="1" applyBorder="1" applyFill="1" applyFont="1">
      <alignment horizontal="center"/>
    </xf>
    <xf borderId="34" fillId="0" fontId="2" numFmtId="0" xfId="0" applyBorder="1" applyFont="1"/>
    <xf borderId="35" fillId="0" fontId="2" numFmtId="0" xfId="0" applyBorder="1" applyFont="1"/>
    <xf borderId="36" fillId="0" fontId="2" numFmtId="0" xfId="0" applyBorder="1" applyFont="1"/>
    <xf borderId="37" fillId="0" fontId="2" numFmtId="0" xfId="0" applyBorder="1" applyFont="1"/>
    <xf borderId="38" fillId="0" fontId="2" numFmtId="0" xfId="0" applyBorder="1" applyFont="1"/>
    <xf borderId="39" fillId="0" fontId="2" numFmtId="0" xfId="0" applyBorder="1" applyFont="1"/>
    <xf borderId="40" fillId="0" fontId="2" numFmtId="0" xfId="0" applyBorder="1" applyFont="1"/>
    <xf borderId="0" fillId="0" fontId="17" numFmtId="0" xfId="0" applyFont="1"/>
    <xf borderId="20" fillId="7" fontId="15" numFmtId="0" xfId="0" applyAlignment="1" applyBorder="1" applyFont="1">
      <alignment horizontal="center" shrinkToFit="0" vertical="center" wrapText="1"/>
    </xf>
    <xf borderId="22" fillId="3" fontId="18" numFmtId="0" xfId="0" applyAlignment="1" applyBorder="1" applyFont="1">
      <alignment horizontal="left" shrinkToFit="0" vertical="top" wrapText="1"/>
    </xf>
    <xf borderId="41" fillId="0" fontId="18" numFmtId="0" xfId="0" applyAlignment="1" applyBorder="1" applyFont="1">
      <alignment horizontal="center" shrinkToFit="0" vertical="center" wrapText="1"/>
    </xf>
    <xf borderId="0" fillId="0" fontId="19" numFmtId="0" xfId="0" applyFont="1"/>
    <xf borderId="42" fillId="3" fontId="18" numFmtId="0" xfId="0" applyAlignment="1" applyBorder="1" applyFont="1">
      <alignment horizontal="left" shrinkToFit="0" vertical="top" wrapText="1"/>
    </xf>
    <xf borderId="41" fillId="3" fontId="18" numFmtId="164" xfId="0" applyAlignment="1" applyBorder="1" applyFont="1" applyNumberFormat="1">
      <alignment horizontal="center" shrinkToFit="0" vertical="center" wrapText="1"/>
    </xf>
    <xf borderId="41" fillId="3" fontId="18" numFmtId="0" xfId="0" applyAlignment="1" applyBorder="1" applyFont="1">
      <alignment horizontal="center" shrinkToFit="0" vertical="center" wrapText="1"/>
    </xf>
    <xf borderId="42" fillId="0" fontId="15" numFmtId="0" xfId="0" applyAlignment="1" applyBorder="1" applyFont="1">
      <alignment horizontal="center" shrinkToFit="0" vertical="center" wrapText="1"/>
    </xf>
    <xf borderId="43" fillId="3" fontId="14" numFmtId="0" xfId="0" applyAlignment="1" applyBorder="1" applyFont="1">
      <alignment horizontal="left" shrinkToFit="0" vertical="center" wrapText="1"/>
    </xf>
    <xf borderId="44" fillId="0" fontId="2" numFmtId="0" xfId="0" applyBorder="1" applyFont="1"/>
    <xf borderId="45" fillId="0" fontId="2" numFmtId="0" xfId="0" applyBorder="1" applyFont="1"/>
    <xf borderId="46" fillId="0" fontId="18" numFmtId="0" xfId="0" applyAlignment="1" applyBorder="1" applyFont="1">
      <alignment horizontal="left" shrinkToFit="0" vertical="center" wrapText="1"/>
    </xf>
    <xf borderId="47" fillId="0" fontId="2" numFmtId="0" xfId="0" applyBorder="1" applyFont="1"/>
    <xf borderId="48" fillId="0" fontId="2" numFmtId="0" xfId="0" applyBorder="1" applyFont="1"/>
    <xf borderId="49" fillId="3" fontId="14" numFmtId="0" xfId="0" applyAlignment="1" applyBorder="1" applyFont="1">
      <alignment horizontal="left" vertical="center"/>
    </xf>
    <xf borderId="50" fillId="0" fontId="2" numFmtId="0" xfId="0" applyBorder="1" applyFont="1"/>
    <xf borderId="51" fillId="0" fontId="2" numFmtId="0" xfId="0" applyBorder="1" applyFont="1"/>
    <xf borderId="0" fillId="0" fontId="12" numFmtId="0" xfId="0" applyAlignment="1" applyFont="1">
      <alignment horizontal="right" vertical="center"/>
    </xf>
    <xf borderId="0" fillId="0" fontId="12" numFmtId="0" xfId="0" applyAlignment="1" applyFont="1">
      <alignment horizontal="center" vertical="center"/>
    </xf>
    <xf borderId="12" fillId="7" fontId="14" numFmtId="0" xfId="0" applyAlignment="1" applyBorder="1" applyFont="1">
      <alignment horizontal="center" vertical="center"/>
    </xf>
    <xf borderId="0" fillId="0" fontId="12" numFmtId="9" xfId="0" applyAlignment="1" applyFont="1" applyNumberFormat="1">
      <alignment horizontal="center" vertical="center"/>
    </xf>
    <xf borderId="17" fillId="7" fontId="14" numFmtId="0" xfId="0" applyAlignment="1" applyBorder="1" applyFont="1">
      <alignment horizontal="center" vertical="center"/>
    </xf>
    <xf borderId="52" fillId="7" fontId="14" numFmtId="0" xfId="0" applyAlignment="1" applyBorder="1" applyFont="1">
      <alignment horizontal="center" vertical="center"/>
    </xf>
    <xf borderId="53" fillId="7" fontId="14" numFmtId="0" xfId="0" applyAlignment="1" applyBorder="1" applyFont="1">
      <alignment horizontal="center" vertical="center"/>
    </xf>
    <xf borderId="17" fillId="0" fontId="12" numFmtId="0" xfId="0" applyAlignment="1" applyBorder="1" applyFont="1">
      <alignment horizontal="left" vertical="center"/>
    </xf>
    <xf borderId="52" fillId="0" fontId="18" numFmtId="10" xfId="0" applyAlignment="1" applyBorder="1" applyFont="1" applyNumberFormat="1">
      <alignment vertical="center"/>
    </xf>
    <xf borderId="53" fillId="3" fontId="15" numFmtId="10" xfId="0" applyAlignment="1" applyBorder="1" applyFont="1" applyNumberFormat="1">
      <alignment horizontal="right" vertical="center"/>
    </xf>
    <xf borderId="53" fillId="3" fontId="15" numFmtId="10" xfId="0" applyAlignment="1" applyBorder="1" applyFont="1" applyNumberFormat="1">
      <alignment vertical="center"/>
    </xf>
    <xf borderId="17" fillId="9" fontId="15" numFmtId="0" xfId="0" applyAlignment="1" applyBorder="1" applyFill="1" applyFont="1">
      <alignment horizontal="left" vertical="center"/>
    </xf>
    <xf borderId="52" fillId="3" fontId="18" numFmtId="10" xfId="0" applyAlignment="1" applyBorder="1" applyFont="1" applyNumberFormat="1">
      <alignment horizontal="right" vertical="center"/>
    </xf>
    <xf borderId="53" fillId="3" fontId="18" numFmtId="10" xfId="0" applyAlignment="1" applyBorder="1" applyFont="1" applyNumberFormat="1">
      <alignment horizontal="right" vertical="center"/>
    </xf>
    <xf borderId="54" fillId="3" fontId="14" numFmtId="0" xfId="0" applyAlignment="1" applyBorder="1" applyFont="1">
      <alignment horizontal="center" textRotation="90" vertical="center"/>
    </xf>
    <xf borderId="52" fillId="0" fontId="18" numFmtId="0" xfId="0" applyAlignment="1" applyBorder="1" applyFont="1">
      <alignment horizontal="left" shrinkToFit="0" vertical="center" wrapText="1"/>
    </xf>
    <xf borderId="52" fillId="0" fontId="18" numFmtId="4" xfId="0" applyAlignment="1" applyBorder="1" applyFont="1" applyNumberFormat="1">
      <alignment horizontal="right"/>
    </xf>
    <xf borderId="52" fillId="0" fontId="18" numFmtId="4" xfId="0" applyAlignment="1" applyBorder="1" applyFont="1" applyNumberFormat="1">
      <alignment vertical="center"/>
    </xf>
    <xf borderId="53" fillId="3" fontId="18" numFmtId="4" xfId="0" applyAlignment="1" applyBorder="1" applyFont="1" applyNumberFormat="1">
      <alignment vertical="center"/>
    </xf>
    <xf borderId="0" fillId="0" fontId="12" numFmtId="4" xfId="0" applyAlignment="1" applyFont="1" applyNumberFormat="1">
      <alignment vertical="center"/>
    </xf>
    <xf borderId="55" fillId="0" fontId="2" numFmtId="0" xfId="0" applyBorder="1" applyFont="1"/>
    <xf borderId="56" fillId="0" fontId="18" numFmtId="0" xfId="0" applyAlignment="1" applyBorder="1" applyFont="1">
      <alignment horizontal="left" shrinkToFit="0" vertical="top" wrapText="1"/>
    </xf>
    <xf borderId="56" fillId="0" fontId="12" numFmtId="165" xfId="0" applyAlignment="1" applyBorder="1" applyFont="1" applyNumberFormat="1">
      <alignment vertical="center"/>
    </xf>
    <xf borderId="0" fillId="0" fontId="12" numFmtId="9" xfId="0" applyAlignment="1" applyFont="1" applyNumberFormat="1">
      <alignment vertical="center"/>
    </xf>
    <xf borderId="52" fillId="0" fontId="12" numFmtId="0" xfId="0" applyAlignment="1" applyBorder="1" applyFont="1">
      <alignment vertical="center"/>
    </xf>
    <xf borderId="57" fillId="3" fontId="12" numFmtId="165" xfId="0" applyAlignment="1" applyBorder="1" applyFont="1" applyNumberFormat="1">
      <alignment vertical="center"/>
    </xf>
    <xf borderId="53" fillId="3" fontId="12" numFmtId="0" xfId="0" applyAlignment="1" applyBorder="1" applyFont="1">
      <alignment vertical="center"/>
    </xf>
    <xf borderId="58" fillId="0" fontId="2" numFmtId="0" xfId="0" applyBorder="1" applyFont="1"/>
    <xf borderId="41" fillId="0" fontId="18" numFmtId="0" xfId="0" applyAlignment="1" applyBorder="1" applyFont="1">
      <alignment horizontal="left" shrinkToFit="0" vertical="top" wrapText="1"/>
    </xf>
    <xf borderId="41" fillId="0" fontId="12" numFmtId="0" xfId="0" applyAlignment="1" applyBorder="1" applyFont="1">
      <alignment vertical="center"/>
    </xf>
    <xf borderId="56" fillId="0" fontId="12" numFmtId="0" xfId="0" applyAlignment="1" applyBorder="1" applyFont="1">
      <alignment vertical="center"/>
    </xf>
    <xf borderId="59" fillId="3" fontId="12" numFmtId="0" xfId="0" applyAlignment="1" applyBorder="1" applyFont="1">
      <alignment vertical="center"/>
    </xf>
    <xf borderId="28" fillId="3" fontId="14" numFmtId="0" xfId="0" applyAlignment="1" applyBorder="1" applyFont="1">
      <alignment horizontal="center" shrinkToFit="0" vertical="center" wrapText="1"/>
    </xf>
    <xf borderId="60" fillId="3" fontId="14" numFmtId="9" xfId="0" applyAlignment="1" applyBorder="1" applyFont="1" applyNumberFormat="1">
      <alignment horizontal="center" vertical="center"/>
    </xf>
    <xf borderId="61" fillId="0" fontId="2" numFmtId="0" xfId="0" applyBorder="1" applyFont="1"/>
    <xf borderId="62" fillId="0" fontId="2" numFmtId="0" xfId="0" applyBorder="1" applyFont="1"/>
    <xf borderId="41" fillId="0" fontId="18" numFmtId="4" xfId="0" applyAlignment="1" applyBorder="1" applyFont="1" applyNumberFormat="1">
      <alignment vertical="center"/>
    </xf>
    <xf borderId="46" fillId="0" fontId="2" numFmtId="0" xfId="0" applyBorder="1" applyFont="1"/>
    <xf borderId="63" fillId="0" fontId="2" numFmtId="0" xfId="0" applyBorder="1" applyFont="1"/>
    <xf borderId="64" fillId="4" fontId="14" numFmtId="0" xfId="0" applyAlignment="1" applyBorder="1" applyFont="1">
      <alignment horizontal="center" vertical="center"/>
    </xf>
    <xf borderId="65" fillId="0" fontId="2" numFmtId="0" xfId="0" applyBorder="1" applyFont="1"/>
    <xf borderId="66" fillId="0" fontId="2" numFmtId="0" xfId="0" applyBorder="1" applyFont="1"/>
    <xf borderId="64" fillId="5" fontId="14" numFmtId="0" xfId="0" applyAlignment="1" applyBorder="1" applyFont="1">
      <alignment horizontal="center" vertical="center"/>
    </xf>
    <xf borderId="64" fillId="6" fontId="14" numFmtId="0" xfId="0" applyAlignment="1" applyBorder="1" applyFont="1">
      <alignment horizontal="center" vertical="center"/>
    </xf>
    <xf borderId="59" fillId="0" fontId="18" numFmtId="4" xfId="0" applyAlignment="1" applyBorder="1" applyFont="1" applyNumberFormat="1">
      <alignment vertical="center"/>
    </xf>
    <xf borderId="67" fillId="0" fontId="2" numFmtId="0" xfId="0" applyBorder="1" applyFont="1"/>
    <xf borderId="68" fillId="3" fontId="14" numFmtId="0" xfId="0" applyAlignment="1" applyBorder="1" applyFont="1">
      <alignment horizontal="center" vertical="center"/>
    </xf>
    <xf borderId="60" fillId="3" fontId="12" numFmtId="0" xfId="0" applyAlignment="1" applyBorder="1" applyFont="1">
      <alignment horizontal="center" vertical="center"/>
    </xf>
    <xf borderId="12" fillId="3" fontId="20" numFmtId="0" xfId="0" applyAlignment="1" applyBorder="1" applyFont="1">
      <alignment horizontal="left" vertical="center"/>
    </xf>
    <xf borderId="15" fillId="3" fontId="21" numFmtId="0" xfId="0" applyAlignment="1" applyBorder="1" applyFont="1">
      <alignment horizontal="center" vertical="center"/>
    </xf>
    <xf borderId="17" fillId="0" fontId="18" numFmtId="0" xfId="0" applyAlignment="1" applyBorder="1" applyFont="1">
      <alignment horizontal="left" readingOrder="0" shrinkToFit="0" vertical="top" wrapText="1"/>
    </xf>
    <xf borderId="20" fillId="0" fontId="18" numFmtId="17" xfId="0" applyAlignment="1" applyBorder="1" applyFont="1" applyNumberFormat="1">
      <alignment horizontal="center" shrinkToFit="0" vertical="center" wrapText="1"/>
    </xf>
    <xf borderId="17" fillId="0" fontId="18" numFmtId="0" xfId="0" applyAlignment="1" applyBorder="1" applyFont="1">
      <alignment horizontal="left" readingOrder="0" shrinkToFit="0" vertical="center" wrapText="1"/>
    </xf>
    <xf borderId="20" fillId="0" fontId="18" numFmtId="17" xfId="0" applyAlignment="1" applyBorder="1" applyFont="1" applyNumberFormat="1">
      <alignment horizontal="center" shrinkToFit="0" vertical="top" wrapText="1"/>
    </xf>
    <xf borderId="22" fillId="0" fontId="18" numFmtId="0" xfId="0" applyAlignment="1" applyBorder="1" applyFont="1">
      <alignment horizontal="left" readingOrder="0" shrinkToFit="0" vertical="top" wrapText="1"/>
    </xf>
    <xf borderId="42" fillId="0" fontId="18" numFmtId="0" xfId="0" applyAlignment="1" applyBorder="1" applyFont="1">
      <alignment horizontal="left" shrinkToFit="0" vertical="top" wrapText="1"/>
    </xf>
    <xf borderId="69" fillId="8" fontId="12" numFmtId="0" xfId="0" applyAlignment="1" applyBorder="1" applyFont="1">
      <alignment horizontal="center" vertical="center"/>
    </xf>
    <xf borderId="70" fillId="0" fontId="2" numFmtId="0" xfId="0" applyBorder="1" applyFont="1"/>
    <xf borderId="52" fillId="0" fontId="15" numFmtId="10" xfId="0" applyAlignment="1" applyBorder="1" applyFont="1" applyNumberFormat="1">
      <alignment vertical="center"/>
    </xf>
  </cellXfs>
  <cellStyles count="1">
    <cellStyle xfId="0" name="Normal" builtinId="0"/>
  </cellStyles>
  <dxfs count="3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'01'!$C$12:$N$12</c:f>
            </c:strRef>
          </c:cat>
          <c:val>
            <c:numRef>
              <c:f>'01'!$C$14:$N$14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'01'!$C$12:$N$12</c:f>
            </c:strRef>
          </c:cat>
          <c:val>
            <c:numRef>
              <c:f>'01'!$C$15:$N$15</c:f>
              <c:numCache/>
            </c:numRef>
          </c:val>
          <c:smooth val="0"/>
        </c:ser>
        <c:axId val="825873432"/>
        <c:axId val="1691251527"/>
      </c:lineChart>
      <c:catAx>
        <c:axId val="825873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691251527"/>
      </c:catAx>
      <c:valAx>
        <c:axId val="169125152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2587343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'02'!$C$12:$N$12</c:f>
            </c:strRef>
          </c:cat>
          <c:val>
            <c:numRef>
              <c:f>'02'!$C$14:$N$14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'02'!$C$12:$N$12</c:f>
            </c:strRef>
          </c:cat>
          <c:val>
            <c:numRef>
              <c:f>'02'!$C$15:$N$15</c:f>
              <c:numCache/>
            </c:numRef>
          </c:val>
          <c:smooth val="0"/>
        </c:ser>
        <c:axId val="1248798599"/>
        <c:axId val="1927733326"/>
      </c:lineChart>
      <c:catAx>
        <c:axId val="12487985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927733326"/>
      </c:catAx>
      <c:valAx>
        <c:axId val="192773332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48798599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13363575" cy="29051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24</xdr:row>
      <xdr:rowOff>171450</xdr:rowOff>
    </xdr:from>
    <xdr:ext cx="14649450" cy="29051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WILSON" id="{06a351ab-d027-4b93-88a5-790c48521c71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K2" dT="2026-07-21T16:22:04.00" personId="{06a351ab-d027-4b93-88a5-790c48521c71}" id="{50076376-2ab8-4518-92b7-481c6efb5eb7}" done="0">
    <x18tc:text xml:space="preserve">Importante aquí establecer para cada indicador la meta final deseada de forma razonable, que se proyecta al cierre de la presente vigencia</x18tc:text>
  </x18tc:threadedComment>
  <x18tc:threadedComment ref="J2" dT="2026-07-21T16:22:04.00" personId="{06a351ab-d027-4b93-88a5-790c48521c71}" id="{acc5e6bb-9f95-41a1-a797-d531f372121a}" done="0">
    <x18tc:text xml:space="preserve">Recomendable dejar como línea base el resultado final del indicador en el año inmediatamente anterior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9.0"/>
    <col customWidth="1" min="3" max="3" width="43.0"/>
    <col customWidth="1" min="4" max="4" width="13.43"/>
    <col customWidth="1" min="5" max="6" width="4.57"/>
    <col customWidth="1" min="7" max="7" width="7.43"/>
    <col customWidth="1" min="8" max="8" width="10.0"/>
    <col customWidth="1" min="9" max="9" width="9.14"/>
    <col customWidth="1" min="10" max="10" width="3.14"/>
    <col customWidth="1" min="11" max="11" width="3.0"/>
    <col customWidth="1" min="12" max="12" width="3.14"/>
    <col customWidth="1" min="13" max="24" width="2.86"/>
    <col customWidth="1" min="25" max="25" width="8.57"/>
    <col customWidth="1" min="26" max="26" width="11.43"/>
    <col customWidth="1" min="27" max="28" width="8.57"/>
    <col customWidth="1" min="29" max="30" width="11.43"/>
    <col customWidth="1" min="31" max="31" width="8.57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5"/>
    </row>
    <row r="2" ht="30.75" customHeight="1">
      <c r="A2" s="6" t="s">
        <v>2</v>
      </c>
      <c r="B2" s="7"/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2"/>
      <c r="I2" s="5"/>
      <c r="J2" s="11" t="s">
        <v>8</v>
      </c>
      <c r="K2" s="11" t="s">
        <v>9</v>
      </c>
      <c r="L2" s="12" t="s">
        <v>10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5"/>
    </row>
    <row r="3" ht="31.5" customHeight="1">
      <c r="A3" s="13"/>
      <c r="B3" s="14"/>
      <c r="C3" s="15"/>
      <c r="D3" s="15"/>
      <c r="E3" s="15"/>
      <c r="F3" s="15"/>
      <c r="G3" s="16" t="s">
        <v>11</v>
      </c>
      <c r="H3" s="17" t="s">
        <v>12</v>
      </c>
      <c r="I3" s="18" t="s">
        <v>13</v>
      </c>
      <c r="J3" s="15"/>
      <c r="K3" s="15"/>
      <c r="L3" s="19" t="s">
        <v>14</v>
      </c>
      <c r="M3" s="19" t="s">
        <v>15</v>
      </c>
      <c r="N3" s="19" t="s">
        <v>16</v>
      </c>
      <c r="O3" s="19" t="s">
        <v>17</v>
      </c>
      <c r="P3" s="19" t="s">
        <v>18</v>
      </c>
      <c r="Q3" s="19" t="s">
        <v>19</v>
      </c>
      <c r="R3" s="19" t="s">
        <v>20</v>
      </c>
      <c r="S3" s="19" t="s">
        <v>21</v>
      </c>
      <c r="T3" s="19" t="s">
        <v>22</v>
      </c>
      <c r="U3" s="19" t="s">
        <v>23</v>
      </c>
      <c r="V3" s="19" t="s">
        <v>24</v>
      </c>
      <c r="W3" s="19" t="s">
        <v>25</v>
      </c>
      <c r="X3" s="19" t="s">
        <v>26</v>
      </c>
      <c r="Y3" s="20"/>
      <c r="Z3" s="20"/>
      <c r="AA3" s="20"/>
      <c r="AB3" s="20"/>
      <c r="AC3" s="20"/>
      <c r="AD3" s="20"/>
      <c r="AE3" s="21"/>
    </row>
    <row r="4" ht="96.0" customHeight="1">
      <c r="A4" s="22" t="s">
        <v>27</v>
      </c>
      <c r="B4" s="23" t="s">
        <v>28</v>
      </c>
      <c r="C4" s="24" t="s">
        <v>29</v>
      </c>
      <c r="D4" s="25" t="s">
        <v>30</v>
      </c>
      <c r="E4" s="26" t="s">
        <v>31</v>
      </c>
      <c r="F4" s="26" t="s">
        <v>32</v>
      </c>
      <c r="G4" s="27" t="s">
        <v>33</v>
      </c>
      <c r="H4" s="27" t="s">
        <v>34</v>
      </c>
      <c r="I4" s="27" t="s">
        <v>35</v>
      </c>
      <c r="J4" s="28">
        <v>0.7285</v>
      </c>
      <c r="K4" s="28">
        <v>0.78</v>
      </c>
      <c r="L4" s="28">
        <f>'01'!$O$15</f>
        <v>0.8158900154</v>
      </c>
      <c r="M4" s="28">
        <f>'01'!$C$15</f>
        <v>3.899562767</v>
      </c>
      <c r="N4" s="28">
        <f>'01'!$D$15</f>
        <v>0.09374985962</v>
      </c>
      <c r="O4" s="28">
        <f>'01'!$E$15</f>
        <v>0.3999520094</v>
      </c>
      <c r="P4" s="28">
        <f>'01'!$F$15</f>
        <v>0.2238699202</v>
      </c>
      <c r="Q4" s="28">
        <f>'01'!$G$15</f>
        <v>0.3139722874</v>
      </c>
      <c r="R4" s="28">
        <f>'01'!$H$15</f>
        <v>0.3654684368</v>
      </c>
      <c r="S4" s="28">
        <f>'01'!$I$15</f>
        <v>0.4059297207</v>
      </c>
      <c r="T4" s="28">
        <f>'01'!$J$15</f>
        <v>0.6588828846</v>
      </c>
      <c r="U4" s="28">
        <f>'01'!$K$15</f>
        <v>1.460019147</v>
      </c>
      <c r="V4" s="28">
        <f>'01'!$L$15</f>
        <v>-0.6954915721</v>
      </c>
      <c r="W4" s="28">
        <f>'01'!$M$15</f>
        <v>1.605850674</v>
      </c>
      <c r="X4" s="28">
        <f>'01'!$N$15</f>
        <v>1.05891405</v>
      </c>
      <c r="Y4" s="36"/>
      <c r="Z4" s="20"/>
      <c r="AA4" s="20"/>
      <c r="AB4" s="20"/>
      <c r="AC4" s="20"/>
      <c r="AD4" s="20"/>
      <c r="AE4" s="39"/>
    </row>
    <row r="5" ht="100.5" customHeight="1">
      <c r="A5" s="22" t="s">
        <v>37</v>
      </c>
      <c r="B5" s="23" t="s">
        <v>38</v>
      </c>
      <c r="C5" s="24" t="s">
        <v>39</v>
      </c>
      <c r="D5" s="25" t="s">
        <v>40</v>
      </c>
      <c r="E5" s="26" t="s">
        <v>31</v>
      </c>
      <c r="F5" s="26" t="s">
        <v>32</v>
      </c>
      <c r="G5" s="27" t="s">
        <v>42</v>
      </c>
      <c r="H5" s="27" t="s">
        <v>43</v>
      </c>
      <c r="I5" s="27" t="s">
        <v>44</v>
      </c>
      <c r="J5" s="28">
        <v>0.57</v>
      </c>
      <c r="K5" s="28">
        <v>0.6</v>
      </c>
      <c r="L5" s="28">
        <f>'02'!$O$15</f>
        <v>0.7751097765</v>
      </c>
      <c r="M5" s="28">
        <f>'02'!$C$15</f>
        <v>2.112414055</v>
      </c>
      <c r="N5" s="28">
        <f>'02'!$D$15</f>
        <v>0.6047866512</v>
      </c>
      <c r="O5" s="28">
        <f>'02'!$E$15</f>
        <v>0.9650908746</v>
      </c>
      <c r="P5" s="28">
        <f>'02'!$F$15</f>
        <v>0.2171424919</v>
      </c>
      <c r="Q5" s="28">
        <f>'02'!$G$15</f>
        <v>0.8066939273</v>
      </c>
      <c r="R5" s="28">
        <f>'02'!$H$15</f>
        <v>0.312808267</v>
      </c>
      <c r="S5" s="28">
        <f>'02'!$I$15</f>
        <v>0.2299255126</v>
      </c>
      <c r="T5" s="28">
        <f>'02'!$J$15</f>
        <v>0.215076907</v>
      </c>
      <c r="U5" s="28">
        <f>'02'!$K$15</f>
        <v>1.534913513</v>
      </c>
      <c r="V5" s="28">
        <f>'02'!$L$15</f>
        <v>0.2114912267</v>
      </c>
      <c r="W5" s="28">
        <f>'02'!$M$15</f>
        <v>0.6461727967</v>
      </c>
      <c r="X5" s="28">
        <f>'02'!$N$15</f>
        <v>1.444801095</v>
      </c>
      <c r="Y5" s="36"/>
      <c r="Z5" s="20"/>
      <c r="AA5" s="20"/>
      <c r="AB5" s="20"/>
      <c r="AC5" s="20"/>
      <c r="AD5" s="20"/>
      <c r="AE5" s="20"/>
    </row>
    <row r="6" ht="18.0" customHeight="1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60"/>
    </row>
    <row r="8">
      <c r="Z8" s="63"/>
    </row>
    <row r="9">
      <c r="Z9" s="63"/>
    </row>
    <row r="10">
      <c r="Z10" s="63"/>
    </row>
    <row r="11">
      <c r="Z11" s="63"/>
    </row>
    <row r="12">
      <c r="Z12" s="63"/>
    </row>
    <row r="13">
      <c r="Z13" s="63"/>
    </row>
    <row r="14">
      <c r="Z14" s="63"/>
    </row>
    <row r="15">
      <c r="Z15" s="63"/>
    </row>
    <row r="16">
      <c r="Z16" s="63"/>
    </row>
    <row r="17">
      <c r="Z17" s="63"/>
    </row>
    <row r="18">
      <c r="Z18" s="63"/>
    </row>
    <row r="19">
      <c r="Z19" s="63"/>
    </row>
    <row r="20">
      <c r="Z20" s="63"/>
    </row>
    <row r="21" ht="15.75" customHeight="1">
      <c r="Z21" s="63"/>
    </row>
    <row r="22" ht="15.75" customHeight="1">
      <c r="Z22" s="63"/>
    </row>
    <row r="23" ht="15.75" customHeight="1">
      <c r="Z23" s="63"/>
    </row>
    <row r="24" ht="15.75" customHeight="1"/>
    <row r="25" ht="15.75" customHeight="1">
      <c r="Z25" s="63"/>
    </row>
    <row r="26" ht="15.75" customHeight="1">
      <c r="Z26" s="63"/>
    </row>
    <row r="27" ht="15.75" customHeight="1">
      <c r="Z27" s="63"/>
    </row>
    <row r="28" ht="15.75" customHeight="1"/>
    <row r="29" ht="15.75" customHeight="1">
      <c r="Z29" s="67"/>
    </row>
    <row r="30" ht="15.75" customHeight="1">
      <c r="Z30" s="67"/>
    </row>
    <row r="31" ht="15.75" customHeight="1">
      <c r="Z31" s="67"/>
    </row>
    <row r="32" ht="15.75" customHeight="1">
      <c r="Z32" s="67"/>
    </row>
    <row r="33" ht="15.75" customHeight="1">
      <c r="Z33" s="67"/>
    </row>
    <row r="34" ht="15.75" customHeight="1">
      <c r="Z34" s="67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G2:I2"/>
    <mergeCell ref="J2:J3"/>
    <mergeCell ref="J1:X1"/>
    <mergeCell ref="L2:X2"/>
    <mergeCell ref="A1:I1"/>
    <mergeCell ref="A2:B3"/>
    <mergeCell ref="C2:C3"/>
    <mergeCell ref="D2:D3"/>
    <mergeCell ref="E2:E3"/>
    <mergeCell ref="F2:F3"/>
    <mergeCell ref="K2:K3"/>
    <mergeCell ref="A6:X6"/>
  </mergeCells>
  <conditionalFormatting sqref="L4:X4">
    <cfRule type="cellIs" dxfId="0" priority="1" operator="between">
      <formula>0.8501</formula>
      <formula>100000000</formula>
    </cfRule>
  </conditionalFormatting>
  <conditionalFormatting sqref="L4:X4">
    <cfRule type="cellIs" dxfId="1" priority="2" operator="between">
      <formula>0.7801</formula>
      <formula>0.85</formula>
    </cfRule>
  </conditionalFormatting>
  <conditionalFormatting sqref="L4:X4">
    <cfRule type="cellIs" dxfId="2" priority="3" operator="lessThan">
      <formula>0.78</formula>
    </cfRule>
  </conditionalFormatting>
  <conditionalFormatting sqref="L5:X5">
    <cfRule type="cellIs" dxfId="0" priority="4" operator="between">
      <formula>0.7001</formula>
      <formula>10000000</formula>
    </cfRule>
  </conditionalFormatting>
  <conditionalFormatting sqref="L5:X5">
    <cfRule type="cellIs" dxfId="1" priority="5" operator="between">
      <formula>0.4001</formula>
      <formula>0.7</formula>
    </cfRule>
  </conditionalFormatting>
  <conditionalFormatting sqref="L5:X5">
    <cfRule type="cellIs" dxfId="2" priority="6" operator="lessThan">
      <formula>0.4</formula>
    </cfRule>
  </conditionalFormatting>
  <dataValidations>
    <dataValidation type="list" allowBlank="1" showErrorMessage="1" sqref="F4:F5">
      <formula1>$Z$25:$Z$27</formula1>
    </dataValidation>
    <dataValidation type="list" allowBlank="1" showErrorMessage="1" sqref="J1">
      <formula1>$Z$8:$Z$23</formula1>
    </dataValidation>
    <dataValidation type="list" allowBlank="1" showErrorMessage="1" sqref="E4:E5">
      <formula1>$Z$29:$Z$34</formula1>
    </dataValidation>
  </dataValidations>
  <printOptions horizontalCentered="1" verticalCentered="1"/>
  <pageMargins bottom="0.7480314960629921" footer="0.0" header="0.0" left="0.5511811023622047" right="0.984251968503937" top="1.1811023622047245"/>
  <pageSetup scale="75" orientation="landscape"/>
  <headerFooter>
    <oddHeader>&amp;C AGUAS DEL HUILA S.A. E.S.P. NIT.  800.100.553-2 SET INDICADORES GESTIÓN VERSION 8.0</oddHeader>
    <oddFooter>&amp;C….llevamos más que agua. Calle 21 No. 1C -17 Teléfonos 8 75 31 81 – 8 75 23 21 fax: Ext. 124 www.aguasdelhuila.gov.co Neiva – Huila (Colombia).&amp;R000000Pág. &amp;P | &amp;P</oddFooter>
  </headerFooter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5" width="15.57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29" t="s">
        <v>36</v>
      </c>
      <c r="B1" s="30"/>
      <c r="C1" s="30"/>
      <c r="D1" s="30"/>
      <c r="E1" s="31"/>
      <c r="F1" s="32" t="str">
        <f>'SET-GF Presupuesto'!J1</f>
        <v>GESTIÓN FINANCIERA -PRESUPUESTO</v>
      </c>
      <c r="G1" s="30"/>
      <c r="H1" s="30"/>
      <c r="I1" s="30"/>
      <c r="J1" s="30"/>
      <c r="K1" s="30"/>
      <c r="L1" s="30"/>
      <c r="M1" s="30"/>
      <c r="N1" s="30"/>
      <c r="O1" s="33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5.75" customHeight="1">
      <c r="A2" s="35" t="s">
        <v>2</v>
      </c>
      <c r="B2" s="37"/>
      <c r="C2" s="37"/>
      <c r="D2" s="37"/>
      <c r="E2" s="38"/>
      <c r="F2" s="40" t="str">
        <f>'SET-GF Presupuesto'!$B4</f>
        <v>Nivel de Ejecucion presupuesto de Ingresos</v>
      </c>
      <c r="G2" s="37"/>
      <c r="H2" s="37"/>
      <c r="I2" s="37"/>
      <c r="J2" s="37"/>
      <c r="K2" s="37"/>
      <c r="L2" s="37"/>
      <c r="M2" s="37"/>
      <c r="N2" s="37"/>
      <c r="O2" s="41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15.75" customHeight="1">
      <c r="A3" s="35" t="s">
        <v>41</v>
      </c>
      <c r="B3" s="37"/>
      <c r="C3" s="37"/>
      <c r="D3" s="37"/>
      <c r="E3" s="38"/>
      <c r="F3" s="42" t="str">
        <f>'SET-GF Presupuesto'!F4</f>
        <v>Eficiencia </v>
      </c>
      <c r="G3" s="37"/>
      <c r="H3" s="37"/>
      <c r="I3" s="37"/>
      <c r="J3" s="37"/>
      <c r="K3" s="37"/>
      <c r="L3" s="37"/>
      <c r="M3" s="37"/>
      <c r="N3" s="37"/>
      <c r="O3" s="41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ht="17.25" customHeight="1">
      <c r="A4" s="43" t="s">
        <v>45</v>
      </c>
      <c r="B4" s="44"/>
      <c r="C4" s="44"/>
      <c r="D4" s="44"/>
      <c r="E4" s="45"/>
      <c r="F4" s="46" t="s">
        <v>46</v>
      </c>
      <c r="G4" s="47" t="str">
        <f>'SET-GF Presupuesto'!A4</f>
        <v>IN01</v>
      </c>
      <c r="H4" s="44"/>
      <c r="I4" s="44"/>
      <c r="J4" s="44"/>
      <c r="K4" s="44"/>
      <c r="L4" s="44"/>
      <c r="M4" s="44"/>
      <c r="N4" s="44"/>
      <c r="O4" s="48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ht="12.75" customHeight="1">
      <c r="A5" s="49" t="s">
        <v>47</v>
      </c>
      <c r="B5" s="50"/>
      <c r="C5" s="50"/>
      <c r="D5" s="51"/>
      <c r="E5" s="52" t="s">
        <v>48</v>
      </c>
      <c r="F5" s="53" t="s">
        <v>49</v>
      </c>
      <c r="G5" s="51"/>
      <c r="H5" s="52" t="s">
        <v>50</v>
      </c>
      <c r="I5" s="52" t="s">
        <v>51</v>
      </c>
      <c r="J5" s="53" t="s">
        <v>52</v>
      </c>
      <c r="K5" s="51"/>
      <c r="L5" s="54" t="s">
        <v>53</v>
      </c>
      <c r="M5" s="30"/>
      <c r="N5" s="30"/>
      <c r="O5" s="33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46.5" customHeight="1">
      <c r="A6" s="57"/>
      <c r="B6" s="58"/>
      <c r="C6" s="58"/>
      <c r="D6" s="59"/>
      <c r="E6" s="61"/>
      <c r="F6" s="62"/>
      <c r="G6" s="59"/>
      <c r="H6" s="61"/>
      <c r="I6" s="61"/>
      <c r="J6" s="62"/>
      <c r="K6" s="59"/>
      <c r="L6" s="64" t="s">
        <v>54</v>
      </c>
      <c r="M6" s="38"/>
      <c r="N6" s="64" t="s">
        <v>55</v>
      </c>
      <c r="O6" s="41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ht="39.0" customHeight="1">
      <c r="A7" s="65" t="str">
        <f>'SET-GF Presupuesto'!$C4</f>
        <v>Controlar y reflejar el grado de cumplimiento de las metas presupuestales de ingresos trasados por la entidad durante el periodo fiscal.</v>
      </c>
      <c r="B7" s="44"/>
      <c r="C7" s="44"/>
      <c r="D7" s="45"/>
      <c r="E7" s="66" t="s">
        <v>56</v>
      </c>
      <c r="F7" s="68" t="str">
        <f>'SET-GF Presupuesto'!$D4</f>
        <v>Ingresos Reales / ingresos Presupuestados</v>
      </c>
      <c r="G7" s="45"/>
      <c r="H7" s="69">
        <f>$O14</f>
        <v>0.78</v>
      </c>
      <c r="I7" s="70" t="str">
        <f>'SET-GF Presupuesto'!$E4</f>
        <v>Mensual</v>
      </c>
      <c r="J7" s="71" t="s">
        <v>57</v>
      </c>
      <c r="K7" s="44"/>
      <c r="L7" s="44"/>
      <c r="M7" s="44"/>
      <c r="N7" s="44"/>
      <c r="O7" s="48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ht="13.5" customHeight="1">
      <c r="A8" s="72" t="s">
        <v>58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ht="18.75" customHeight="1">
      <c r="A9" s="75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7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5.0" customHeight="1">
      <c r="A10" s="78" t="s">
        <v>59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80"/>
      <c r="P10" s="34"/>
      <c r="Q10" s="34"/>
      <c r="R10" s="34"/>
      <c r="S10" s="34"/>
      <c r="T10" s="34"/>
      <c r="U10" s="34"/>
      <c r="V10" s="81"/>
      <c r="W10" s="82"/>
      <c r="X10" s="82"/>
      <c r="Y10" s="34"/>
      <c r="Z10" s="34"/>
    </row>
    <row r="11" ht="16.5" customHeight="1">
      <c r="A11" s="83" t="s">
        <v>60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3"/>
      <c r="P11" s="34"/>
      <c r="Q11" s="34"/>
      <c r="R11" s="34"/>
      <c r="S11" s="34"/>
      <c r="T11" s="34"/>
      <c r="U11" s="34"/>
      <c r="V11" s="81"/>
      <c r="W11" s="84"/>
      <c r="X11" s="84"/>
      <c r="Y11" s="34"/>
      <c r="Z11" s="34"/>
    </row>
    <row r="12" ht="16.5" customHeight="1">
      <c r="A12" s="85" t="s">
        <v>61</v>
      </c>
      <c r="B12" s="38"/>
      <c r="C12" s="86" t="s">
        <v>15</v>
      </c>
      <c r="D12" s="86" t="s">
        <v>16</v>
      </c>
      <c r="E12" s="86" t="s">
        <v>17</v>
      </c>
      <c r="F12" s="86" t="s">
        <v>18</v>
      </c>
      <c r="G12" s="86" t="s">
        <v>19</v>
      </c>
      <c r="H12" s="86" t="s">
        <v>20</v>
      </c>
      <c r="I12" s="86" t="s">
        <v>21</v>
      </c>
      <c r="J12" s="86" t="s">
        <v>22</v>
      </c>
      <c r="K12" s="86" t="s">
        <v>23</v>
      </c>
      <c r="L12" s="86" t="s">
        <v>24</v>
      </c>
      <c r="M12" s="86" t="s">
        <v>25</v>
      </c>
      <c r="N12" s="86" t="s">
        <v>26</v>
      </c>
      <c r="O12" s="87" t="s">
        <v>62</v>
      </c>
      <c r="P12" s="34"/>
      <c r="Q12" s="34"/>
      <c r="R12" s="34"/>
      <c r="S12" s="34"/>
      <c r="T12" s="34"/>
      <c r="U12" s="34"/>
      <c r="V12" s="81"/>
      <c r="W12" s="84"/>
      <c r="X12" s="84"/>
      <c r="Y12" s="34"/>
      <c r="Z12" s="34"/>
    </row>
    <row r="13" ht="16.5" customHeight="1">
      <c r="A13" s="88" t="s">
        <v>8</v>
      </c>
      <c r="B13" s="38"/>
      <c r="C13" s="89">
        <f t="shared" ref="C13:N13" si="1">$O$13</f>
        <v>0.7285</v>
      </c>
      <c r="D13" s="89">
        <f t="shared" si="1"/>
        <v>0.7285</v>
      </c>
      <c r="E13" s="89">
        <f t="shared" si="1"/>
        <v>0.7285</v>
      </c>
      <c r="F13" s="89">
        <f t="shared" si="1"/>
        <v>0.7285</v>
      </c>
      <c r="G13" s="89">
        <f t="shared" si="1"/>
        <v>0.7285</v>
      </c>
      <c r="H13" s="89">
        <f t="shared" si="1"/>
        <v>0.7285</v>
      </c>
      <c r="I13" s="89">
        <f t="shared" si="1"/>
        <v>0.7285</v>
      </c>
      <c r="J13" s="89">
        <f t="shared" si="1"/>
        <v>0.7285</v>
      </c>
      <c r="K13" s="89">
        <f t="shared" si="1"/>
        <v>0.7285</v>
      </c>
      <c r="L13" s="89">
        <f t="shared" si="1"/>
        <v>0.7285</v>
      </c>
      <c r="M13" s="89">
        <f t="shared" si="1"/>
        <v>0.7285</v>
      </c>
      <c r="N13" s="89">
        <f t="shared" si="1"/>
        <v>0.7285</v>
      </c>
      <c r="O13" s="90">
        <f>'SET-GF Presupuesto'!J4</f>
        <v>0.7285</v>
      </c>
      <c r="P13" s="34"/>
      <c r="Q13" s="34"/>
      <c r="R13" s="34"/>
      <c r="S13" s="34"/>
      <c r="T13" s="34"/>
      <c r="U13" s="34"/>
      <c r="V13" s="81"/>
      <c r="W13" s="84"/>
      <c r="X13" s="84"/>
      <c r="Y13" s="34"/>
      <c r="Z13" s="34"/>
    </row>
    <row r="14" ht="17.25" customHeight="1">
      <c r="A14" s="88" t="s">
        <v>63</v>
      </c>
      <c r="B14" s="38"/>
      <c r="C14" s="89">
        <f t="shared" ref="C14:N14" si="2">$O$14</f>
        <v>0.78</v>
      </c>
      <c r="D14" s="89">
        <f t="shared" si="2"/>
        <v>0.78</v>
      </c>
      <c r="E14" s="89">
        <f t="shared" si="2"/>
        <v>0.78</v>
      </c>
      <c r="F14" s="89">
        <f t="shared" si="2"/>
        <v>0.78</v>
      </c>
      <c r="G14" s="89">
        <f t="shared" si="2"/>
        <v>0.78</v>
      </c>
      <c r="H14" s="89">
        <f t="shared" si="2"/>
        <v>0.78</v>
      </c>
      <c r="I14" s="89">
        <f t="shared" si="2"/>
        <v>0.78</v>
      </c>
      <c r="J14" s="89">
        <f t="shared" si="2"/>
        <v>0.78</v>
      </c>
      <c r="K14" s="89">
        <f t="shared" si="2"/>
        <v>0.78</v>
      </c>
      <c r="L14" s="89">
        <f t="shared" si="2"/>
        <v>0.78</v>
      </c>
      <c r="M14" s="89">
        <f t="shared" si="2"/>
        <v>0.78</v>
      </c>
      <c r="N14" s="89">
        <f t="shared" si="2"/>
        <v>0.78</v>
      </c>
      <c r="O14" s="91">
        <f>'SET-GF Presupuesto'!K4</f>
        <v>0.78</v>
      </c>
      <c r="P14" s="34"/>
      <c r="Q14" s="34"/>
      <c r="R14" s="34"/>
      <c r="S14" s="34"/>
      <c r="T14" s="34"/>
      <c r="U14" s="34"/>
      <c r="V14" s="81"/>
      <c r="W14" s="84"/>
      <c r="X14" s="84"/>
      <c r="Y14" s="34"/>
      <c r="Z14" s="34"/>
    </row>
    <row r="15" ht="17.25" customHeight="1">
      <c r="A15" s="92" t="s">
        <v>64</v>
      </c>
      <c r="B15" s="38"/>
      <c r="C15" s="93">
        <f t="shared" ref="C15:O15" si="3">IF((C17),C16/C17,"-")</f>
        <v>3.899562767</v>
      </c>
      <c r="D15" s="93">
        <f t="shared" si="3"/>
        <v>0.09374985962</v>
      </c>
      <c r="E15" s="93">
        <f t="shared" si="3"/>
        <v>0.3999520094</v>
      </c>
      <c r="F15" s="93">
        <f t="shared" si="3"/>
        <v>0.2238699202</v>
      </c>
      <c r="G15" s="93">
        <f t="shared" si="3"/>
        <v>0.3139722874</v>
      </c>
      <c r="H15" s="93">
        <f t="shared" si="3"/>
        <v>0.3654684368</v>
      </c>
      <c r="I15" s="93">
        <f t="shared" si="3"/>
        <v>0.4059297207</v>
      </c>
      <c r="J15" s="93">
        <f t="shared" si="3"/>
        <v>0.6588828846</v>
      </c>
      <c r="K15" s="93">
        <f t="shared" si="3"/>
        <v>1.460019147</v>
      </c>
      <c r="L15" s="93">
        <f t="shared" si="3"/>
        <v>-0.6954915721</v>
      </c>
      <c r="M15" s="93">
        <f t="shared" si="3"/>
        <v>1.605850674</v>
      </c>
      <c r="N15" s="93">
        <f t="shared" si="3"/>
        <v>1.05891405</v>
      </c>
      <c r="O15" s="94">
        <f t="shared" si="3"/>
        <v>0.8158900154</v>
      </c>
      <c r="P15" s="34"/>
      <c r="Q15" s="34"/>
      <c r="R15" s="34"/>
      <c r="S15" s="34"/>
      <c r="T15" s="34"/>
      <c r="U15" s="34"/>
      <c r="V15" s="81"/>
      <c r="W15" s="84"/>
      <c r="X15" s="84"/>
      <c r="Y15" s="34"/>
      <c r="Z15" s="34"/>
    </row>
    <row r="16" ht="19.5" customHeight="1">
      <c r="A16" s="95" t="s">
        <v>65</v>
      </c>
      <c r="B16" s="96" t="s">
        <v>66</v>
      </c>
      <c r="C16" s="98">
        <v>2.7506912931000004E10</v>
      </c>
      <c r="D16" s="98">
        <v>6.6129701712E8</v>
      </c>
      <c r="E16" s="98">
        <v>2.82119964649E9</v>
      </c>
      <c r="F16" s="98">
        <v>1.57914380953E9</v>
      </c>
      <c r="G16" s="98">
        <v>2.214711979E9</v>
      </c>
      <c r="H16" s="98">
        <v>2.577957855790001E9</v>
      </c>
      <c r="I16" s="98">
        <v>2.8633654979900007E9</v>
      </c>
      <c r="J16" s="98">
        <v>4.647658011969999E9</v>
      </c>
      <c r="K16" s="98">
        <v>1.0298749360689999E10</v>
      </c>
      <c r="L16" s="98">
        <v>-4.905890034439999E9</v>
      </c>
      <c r="M16" s="98">
        <v>1.132742240899E10</v>
      </c>
      <c r="N16" s="98">
        <v>7.4694160098E9</v>
      </c>
      <c r="O16" s="99">
        <f t="shared" ref="O16:O17" si="4">SUM(C16:N16)</f>
        <v>69061944494</v>
      </c>
      <c r="P16" s="34"/>
      <c r="Q16" s="34"/>
      <c r="R16" s="34"/>
      <c r="S16" s="34"/>
      <c r="T16" s="34"/>
      <c r="U16" s="34"/>
      <c r="V16" s="81"/>
      <c r="W16" s="84"/>
      <c r="X16" s="84"/>
      <c r="Y16" s="34"/>
      <c r="Z16" s="34"/>
    </row>
    <row r="17" ht="18.0" customHeight="1">
      <c r="A17" s="101"/>
      <c r="B17" s="96" t="s">
        <v>68</v>
      </c>
      <c r="C17" s="98">
        <v>7.0538454115E9</v>
      </c>
      <c r="D17" s="98">
        <v>7.0538454115E9</v>
      </c>
      <c r="E17" s="98">
        <v>7.0538454115E9</v>
      </c>
      <c r="F17" s="98">
        <v>7.0538454115E9</v>
      </c>
      <c r="G17" s="98">
        <v>7.0538454115E9</v>
      </c>
      <c r="H17" s="98">
        <v>7.0538454115E9</v>
      </c>
      <c r="I17" s="98">
        <v>7.0538454115E9</v>
      </c>
      <c r="J17" s="98">
        <v>7.0538454115E9</v>
      </c>
      <c r="K17" s="98">
        <v>7.0538454115E9</v>
      </c>
      <c r="L17" s="98">
        <v>7.0538454115E9</v>
      </c>
      <c r="M17" s="98">
        <v>7.0538454115E9</v>
      </c>
      <c r="N17" s="98">
        <v>7.0538454115E9</v>
      </c>
      <c r="O17" s="99">
        <f t="shared" si="4"/>
        <v>84646144938</v>
      </c>
      <c r="P17" s="34"/>
      <c r="Q17" s="34"/>
      <c r="R17" s="34"/>
      <c r="S17" s="34"/>
      <c r="T17" s="34"/>
      <c r="U17" s="34"/>
      <c r="V17" s="81"/>
      <c r="W17" s="84"/>
      <c r="X17" s="84"/>
      <c r="Y17" s="34"/>
      <c r="Z17" s="34"/>
    </row>
    <row r="18" ht="21.0" customHeight="1">
      <c r="A18" s="101"/>
      <c r="B18" s="102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6"/>
      <c r="P18" s="34"/>
      <c r="Q18" s="34"/>
      <c r="R18" s="34"/>
      <c r="S18" s="34"/>
      <c r="T18" s="34"/>
      <c r="U18" s="34"/>
      <c r="V18" s="81"/>
      <c r="W18" s="84"/>
      <c r="X18" s="84"/>
      <c r="Y18" s="34"/>
      <c r="Z18" s="34"/>
    </row>
    <row r="19" ht="18.0" customHeight="1">
      <c r="A19" s="108"/>
      <c r="B19" s="109" t="s">
        <v>70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2"/>
      <c r="P19" s="34"/>
      <c r="Q19" s="34"/>
      <c r="R19" s="34"/>
      <c r="S19" s="34"/>
      <c r="T19" s="34"/>
      <c r="U19" s="34"/>
      <c r="V19" s="81"/>
      <c r="W19" s="84"/>
      <c r="X19" s="84"/>
      <c r="Y19" s="34"/>
      <c r="Z19" s="34"/>
    </row>
    <row r="20" ht="14.25" customHeight="1">
      <c r="A20" s="113" t="s">
        <v>71</v>
      </c>
      <c r="B20" s="50"/>
      <c r="C20" s="51"/>
      <c r="D20" s="114" t="str">
        <f>'SET-GF Presupuesto'!$G4</f>
        <v>Entre 86% y 100%</v>
      </c>
      <c r="E20" s="115"/>
      <c r="F20" s="115"/>
      <c r="G20" s="116"/>
      <c r="H20" s="114" t="str">
        <f>'SET-GF Presupuesto'!$H4</f>
        <v>Entre 79% y 85%</v>
      </c>
      <c r="I20" s="115"/>
      <c r="J20" s="115"/>
      <c r="K20" s="116"/>
      <c r="L20" s="114" t="str">
        <f>'SET-GF Presupuesto'!$I4</f>
        <v>Menor al 78%</v>
      </c>
      <c r="M20" s="115"/>
      <c r="N20" s="115"/>
      <c r="O20" s="116"/>
      <c r="P20" s="34"/>
      <c r="Q20" s="34"/>
      <c r="R20" s="34"/>
      <c r="S20" s="34"/>
      <c r="T20" s="34"/>
      <c r="U20" s="34"/>
      <c r="V20" s="81"/>
      <c r="W20" s="84"/>
      <c r="X20" s="84"/>
      <c r="Y20" s="34"/>
      <c r="Z20" s="34"/>
    </row>
    <row r="21" ht="33.0" customHeight="1">
      <c r="A21" s="118"/>
      <c r="B21" s="76"/>
      <c r="C21" s="119"/>
      <c r="D21" s="120" t="s">
        <v>11</v>
      </c>
      <c r="E21" s="121"/>
      <c r="F21" s="121"/>
      <c r="G21" s="122"/>
      <c r="H21" s="123" t="s">
        <v>12</v>
      </c>
      <c r="I21" s="121"/>
      <c r="J21" s="121"/>
      <c r="K21" s="122"/>
      <c r="L21" s="124" t="s">
        <v>13</v>
      </c>
      <c r="M21" s="121"/>
      <c r="N21" s="121"/>
      <c r="O21" s="126"/>
      <c r="P21" s="34"/>
      <c r="Q21" s="34"/>
      <c r="R21" s="34"/>
      <c r="S21" s="34"/>
      <c r="T21" s="34"/>
      <c r="U21" s="34"/>
      <c r="V21" s="81"/>
      <c r="W21" s="84"/>
      <c r="X21" s="84"/>
      <c r="Y21" s="34"/>
      <c r="Z21" s="34"/>
    </row>
    <row r="22" ht="15.75" customHeight="1">
      <c r="A22" s="127" t="s">
        <v>72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6"/>
      <c r="P22" s="34"/>
      <c r="Q22" s="34"/>
      <c r="R22" s="34"/>
      <c r="S22" s="34"/>
      <c r="T22" s="34"/>
      <c r="U22" s="34"/>
      <c r="V22" s="81"/>
      <c r="W22" s="84"/>
      <c r="X22" s="84"/>
      <c r="Y22" s="34"/>
      <c r="Z22" s="34"/>
    </row>
    <row r="23" ht="264.75" customHeight="1">
      <c r="A23" s="128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6"/>
      <c r="P23" s="34"/>
      <c r="Q23" s="34"/>
      <c r="R23" s="34"/>
      <c r="S23" s="34"/>
      <c r="T23" s="34"/>
      <c r="U23" s="34"/>
      <c r="V23" s="81"/>
      <c r="W23" s="34"/>
      <c r="X23" s="34"/>
      <c r="Y23" s="34"/>
      <c r="Z23" s="34"/>
    </row>
    <row r="24" ht="15.0" customHeight="1">
      <c r="A24" s="129" t="s">
        <v>73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1"/>
      <c r="N24" s="130" t="s">
        <v>74</v>
      </c>
      <c r="O24" s="33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6.5" customHeight="1">
      <c r="A25" s="131" t="s">
        <v>75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8"/>
      <c r="N25" s="132">
        <v>45658.0</v>
      </c>
      <c r="O25" s="41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6.5" customHeight="1">
      <c r="A26" s="131" t="s">
        <v>76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8"/>
      <c r="N26" s="132">
        <v>45689.0</v>
      </c>
      <c r="O26" s="41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6.5" customHeight="1">
      <c r="A27" s="131" t="s">
        <v>78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8"/>
      <c r="N27" s="132">
        <v>45717.0</v>
      </c>
      <c r="O27" s="41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6.5" customHeight="1">
      <c r="A28" s="131" t="s">
        <v>80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8"/>
      <c r="N28" s="132">
        <v>45748.0</v>
      </c>
      <c r="O28" s="41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6.5" customHeight="1">
      <c r="A29" s="131" t="s">
        <v>82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8"/>
      <c r="N29" s="132">
        <v>45778.0</v>
      </c>
      <c r="O29" s="41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6.5" customHeight="1">
      <c r="A30" s="131" t="s">
        <v>84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8"/>
      <c r="N30" s="132">
        <v>45809.0</v>
      </c>
      <c r="O30" s="41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6.5" customHeight="1">
      <c r="A31" s="131" t="s">
        <v>86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8"/>
      <c r="N31" s="132">
        <v>45839.0</v>
      </c>
      <c r="O31" s="41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6.5" customHeight="1">
      <c r="A32" s="131" t="s">
        <v>87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8"/>
      <c r="N32" s="132">
        <v>45870.0</v>
      </c>
      <c r="O32" s="41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6.5" customHeight="1">
      <c r="A33" s="131" t="s">
        <v>89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8"/>
      <c r="N33" s="132">
        <v>45901.0</v>
      </c>
      <c r="O33" s="41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6.5" customHeight="1">
      <c r="A34" s="131" t="s">
        <v>91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132">
        <v>45931.0</v>
      </c>
      <c r="O34" s="41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6.5" customHeight="1">
      <c r="A35" s="131" t="s">
        <v>93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132">
        <v>45962.0</v>
      </c>
      <c r="O35" s="41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6.5" customHeight="1">
      <c r="A36" s="131" t="s">
        <v>95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8"/>
      <c r="N36" s="132">
        <v>45992.0</v>
      </c>
      <c r="O36" s="41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25.5" customHeight="1">
      <c r="A37" s="129" t="s">
        <v>97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1"/>
      <c r="N37" s="130" t="s">
        <v>74</v>
      </c>
      <c r="O37" s="33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12.75" customHeight="1">
      <c r="A38" s="131" t="s">
        <v>99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8"/>
      <c r="N38" s="134"/>
      <c r="O38" s="41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12.75" customHeight="1">
      <c r="A39" s="135" t="s">
        <v>101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5"/>
      <c r="N39" s="136"/>
      <c r="O39" s="48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5.25" customHeight="1">
      <c r="A40" s="137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138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2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2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63" t="s">
        <v>105</v>
      </c>
      <c r="R42" s="34"/>
      <c r="S42" s="34"/>
      <c r="T42" s="34"/>
      <c r="U42" s="34"/>
      <c r="V42" s="34"/>
      <c r="W42" s="34"/>
      <c r="X42" s="34"/>
      <c r="Y42" s="34"/>
      <c r="Z42" s="34"/>
    </row>
    <row r="43" ht="12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63" t="s">
        <v>107</v>
      </c>
      <c r="R43" s="34"/>
      <c r="S43" s="34"/>
      <c r="T43" s="34"/>
      <c r="U43" s="34"/>
      <c r="V43" s="34"/>
      <c r="W43" s="34"/>
      <c r="X43" s="34"/>
      <c r="Y43" s="34"/>
      <c r="Z43" s="34"/>
    </row>
    <row r="44" ht="12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63" t="s">
        <v>108</v>
      </c>
      <c r="R44" s="34"/>
      <c r="S44" s="34"/>
      <c r="T44" s="34"/>
      <c r="U44" s="34"/>
      <c r="V44" s="34"/>
      <c r="W44" s="34"/>
      <c r="X44" s="34"/>
      <c r="Y44" s="34"/>
      <c r="Z44" s="34"/>
    </row>
    <row r="45" ht="12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63" t="s">
        <v>109</v>
      </c>
      <c r="R45" s="34"/>
      <c r="S45" s="34"/>
      <c r="T45" s="34"/>
      <c r="U45" s="34"/>
      <c r="V45" s="34"/>
      <c r="W45" s="34"/>
      <c r="X45" s="34"/>
      <c r="Y45" s="34"/>
      <c r="Z45" s="34"/>
    </row>
    <row r="46" ht="12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63" t="s">
        <v>110</v>
      </c>
      <c r="R46" s="34"/>
      <c r="S46" s="34"/>
      <c r="T46" s="34"/>
      <c r="U46" s="34"/>
      <c r="V46" s="34"/>
      <c r="W46" s="34"/>
      <c r="X46" s="34"/>
      <c r="Y46" s="34"/>
      <c r="Z46" s="34"/>
    </row>
    <row r="47" ht="12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63" t="s">
        <v>111</v>
      </c>
      <c r="R47" s="34"/>
      <c r="S47" s="34"/>
      <c r="T47" s="34"/>
      <c r="U47" s="34"/>
      <c r="V47" s="34"/>
      <c r="W47" s="34"/>
      <c r="X47" s="34"/>
      <c r="Y47" s="34"/>
      <c r="Z47" s="34"/>
    </row>
    <row r="48" ht="12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63" t="s">
        <v>112</v>
      </c>
      <c r="R48" s="34"/>
      <c r="S48" s="34"/>
      <c r="T48" s="34"/>
      <c r="U48" s="34"/>
      <c r="V48" s="34"/>
      <c r="W48" s="34"/>
      <c r="X48" s="34"/>
      <c r="Y48" s="34"/>
      <c r="Z48" s="34"/>
    </row>
    <row r="49" ht="12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63" t="s">
        <v>113</v>
      </c>
      <c r="R49" s="34"/>
      <c r="S49" s="34"/>
      <c r="T49" s="34"/>
      <c r="U49" s="34"/>
      <c r="V49" s="34"/>
      <c r="W49" s="34"/>
      <c r="X49" s="34"/>
      <c r="Y49" s="34"/>
      <c r="Z49" s="34"/>
    </row>
    <row r="50" ht="12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63" t="s">
        <v>114</v>
      </c>
      <c r="R50" s="34"/>
      <c r="S50" s="34"/>
      <c r="T50" s="34"/>
      <c r="U50" s="34"/>
      <c r="V50" s="34"/>
      <c r="W50" s="34"/>
      <c r="X50" s="34"/>
      <c r="Y50" s="34"/>
      <c r="Z50" s="34"/>
    </row>
    <row r="51" ht="12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63" t="s">
        <v>115</v>
      </c>
      <c r="R51" s="34"/>
      <c r="S51" s="34"/>
      <c r="T51" s="34"/>
      <c r="U51" s="34"/>
      <c r="V51" s="34"/>
      <c r="W51" s="34"/>
      <c r="X51" s="34"/>
      <c r="Y51" s="34"/>
      <c r="Z51" s="34"/>
    </row>
    <row r="52" ht="12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63" t="s">
        <v>57</v>
      </c>
      <c r="R52" s="34"/>
      <c r="S52" s="34"/>
      <c r="T52" s="34"/>
      <c r="U52" s="34"/>
      <c r="V52" s="34"/>
      <c r="W52" s="34"/>
      <c r="X52" s="34"/>
      <c r="Y52" s="34"/>
      <c r="Z52" s="34"/>
    </row>
    <row r="53" ht="12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63" t="s">
        <v>116</v>
      </c>
      <c r="R53" s="34"/>
      <c r="S53" s="34"/>
      <c r="T53" s="34"/>
      <c r="U53" s="34"/>
      <c r="V53" s="34"/>
      <c r="W53" s="34"/>
      <c r="X53" s="34"/>
      <c r="Y53" s="34"/>
      <c r="Z53" s="34"/>
    </row>
    <row r="54" ht="12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63" t="s">
        <v>117</v>
      </c>
      <c r="R54" s="34"/>
      <c r="S54" s="34"/>
      <c r="T54" s="34"/>
      <c r="U54" s="34"/>
      <c r="V54" s="34"/>
      <c r="W54" s="34"/>
      <c r="X54" s="34"/>
      <c r="Y54" s="34"/>
      <c r="Z54" s="34"/>
    </row>
    <row r="55" ht="12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2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139">
        <v>0.7285</v>
      </c>
      <c r="R56" s="34"/>
      <c r="S56" s="34"/>
      <c r="T56" s="34"/>
      <c r="U56" s="34"/>
      <c r="V56" s="34"/>
      <c r="W56" s="34"/>
      <c r="X56" s="34"/>
      <c r="Y56" s="34"/>
      <c r="Z56" s="34"/>
    </row>
    <row r="57" ht="12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139">
        <v>0.78</v>
      </c>
      <c r="R57" s="34"/>
      <c r="S57" s="34"/>
      <c r="T57" s="34"/>
      <c r="U57" s="34"/>
      <c r="V57" s="34"/>
      <c r="W57" s="34"/>
      <c r="X57" s="34"/>
      <c r="Y57" s="34"/>
      <c r="Z57" s="34"/>
    </row>
    <row r="58" ht="12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2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2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2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2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2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2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2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2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2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2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2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2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2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2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2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2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2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2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2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2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2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2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2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2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2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2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2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2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2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2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2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2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2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2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2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2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2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2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2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2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2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2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2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2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2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2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2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2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2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2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2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2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2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2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2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2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2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2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2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2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2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2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2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2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2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2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2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2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2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2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2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2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2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2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2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2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2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2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2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2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2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2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2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2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2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2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2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2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2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2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2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2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2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2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2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2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2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2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2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2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2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2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2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2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2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2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2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2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2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2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2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2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2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2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2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2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2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2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2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2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2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2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2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2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2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2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2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2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2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2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2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2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2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2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2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2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2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2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2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2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2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2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2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2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2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2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2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2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2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2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2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2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2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2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2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2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2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2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2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2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2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2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12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12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12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12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12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12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12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12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12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12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12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12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12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12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12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12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12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12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12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12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12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12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12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12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12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12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12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12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12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12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12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12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12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12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12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12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12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12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12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12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12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12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12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12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12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12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12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12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12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12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12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12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12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12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12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12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12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12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12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12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12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12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12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12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12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12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12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12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12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12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12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12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12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12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12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12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12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12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12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12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12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12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12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12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12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12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12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12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12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12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12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12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12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12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12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12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12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12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12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12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12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12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12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12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12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12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12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12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12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12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12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12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12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12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12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12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12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12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12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12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12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12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12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12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12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12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12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12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12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12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12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12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12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12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12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12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12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12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12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12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12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12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12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12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12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12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12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12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12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12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12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12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12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12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12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12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12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12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12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12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12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12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12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12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12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12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12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12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12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12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12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12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12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12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12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12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12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12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12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12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12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12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12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12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12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12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12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12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12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12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12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12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12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12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12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12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12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12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12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12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12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12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12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12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12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12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12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12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12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12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12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12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12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12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12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12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12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12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12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12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12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12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12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12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12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12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12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12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12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12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12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12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12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12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12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12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12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12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12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12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12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12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12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12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12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12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12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12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12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12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12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12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12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12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12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12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12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12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12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12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12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12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12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12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12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12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12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12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12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12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12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12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12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12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12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12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12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12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12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12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12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12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12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12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12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12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12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12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12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12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12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12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12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12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12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12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12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12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12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12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12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12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12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12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12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12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12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12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12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12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12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12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12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12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12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12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12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12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12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12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12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12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12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12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12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12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12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12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12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12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12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12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12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12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12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12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12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12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12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12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12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12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12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12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12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12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12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12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12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12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12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12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12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12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12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12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12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12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12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12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12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12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12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12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12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12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12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12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12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12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12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12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12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12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12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12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12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12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12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12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12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12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12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12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12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12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12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12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12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12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12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12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12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12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12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12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12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12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12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12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12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12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ht="12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ht="12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ht="12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ht="12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ht="12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ht="12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ht="12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ht="12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ht="12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ht="12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ht="12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ht="12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ht="12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ht="12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ht="12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ht="12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ht="12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ht="12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ht="12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ht="12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ht="12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ht="12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ht="12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12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12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12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12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12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12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ht="12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ht="12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ht="12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ht="12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ht="12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ht="12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ht="12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ht="12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ht="12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ht="12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ht="12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ht="12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ht="12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ht="12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ht="12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ht="12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ht="12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ht="12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ht="12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ht="12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ht="12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ht="12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ht="12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ht="12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ht="12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ht="12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ht="12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ht="12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ht="12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ht="12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ht="12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ht="12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ht="12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ht="12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ht="12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ht="12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ht="12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ht="12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ht="12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ht="12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ht="12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ht="12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ht="12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ht="12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ht="12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ht="12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ht="12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ht="12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ht="12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ht="12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ht="12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ht="12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ht="12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ht="12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ht="12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ht="12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ht="12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ht="12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ht="12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ht="12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ht="12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ht="12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ht="12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ht="12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ht="12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ht="12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ht="12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ht="12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ht="12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ht="12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ht="12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ht="12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ht="12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ht="12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ht="12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ht="12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ht="12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ht="12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ht="12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ht="12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ht="12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ht="12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ht="12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ht="12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ht="12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ht="12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ht="12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ht="12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ht="12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ht="12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ht="12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ht="12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ht="12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12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12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12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12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12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12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12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12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12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12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12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12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12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12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12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12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12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12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12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12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12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ht="12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12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12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12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12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12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12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12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12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12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12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12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12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12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12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12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12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12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12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12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12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12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12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12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12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12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12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12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12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12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12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12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12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12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12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12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12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12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12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12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12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12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12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12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12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12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12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12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12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12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12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12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12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12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12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12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12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12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12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12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12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ht="12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ht="12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ht="12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ht="12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ht="12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ht="12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ht="12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ht="12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ht="12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ht="12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ht="12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ht="12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ht="12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ht="12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ht="12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ht="12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ht="12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ht="12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ht="12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ht="12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ht="12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ht="12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ht="12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ht="12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ht="12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ht="12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ht="12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ht="12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ht="12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ht="12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ht="12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ht="12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ht="12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ht="12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ht="12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ht="12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ht="12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ht="12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ht="12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ht="12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ht="12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ht="12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ht="12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ht="12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ht="12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ht="12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ht="12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ht="12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ht="12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ht="12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ht="12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ht="12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ht="12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ht="12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ht="12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ht="12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ht="12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ht="12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ht="12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ht="12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ht="12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ht="12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ht="12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ht="12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ht="12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ht="12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ht="12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ht="12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ht="12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ht="12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ht="12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ht="12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ht="12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ht="12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ht="12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ht="12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ht="12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ht="12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ht="12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ht="12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ht="12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ht="12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ht="12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ht="12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ht="12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ht="12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ht="12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ht="12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ht="12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ht="12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ht="12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ht="12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ht="12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ht="12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ht="12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ht="12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ht="12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ht="12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ht="12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ht="12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ht="12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ht="12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ht="12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ht="12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ht="12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ht="12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ht="12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ht="12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ht="12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ht="12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ht="12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ht="12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ht="12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ht="12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ht="12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ht="12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ht="12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ht="12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ht="12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ht="12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ht="12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ht="12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ht="12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ht="12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ht="12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ht="12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ht="12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ht="12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ht="12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ht="12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ht="12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ht="12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ht="12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ht="12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ht="12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ht="12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ht="12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ht="12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ht="12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ht="12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ht="12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ht="12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ht="12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ht="12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ht="12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ht="12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ht="12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ht="12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ht="12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ht="12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ht="12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ht="12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ht="12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ht="12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ht="12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ht="12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ht="12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ht="12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ht="12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ht="12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ht="12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ht="12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ht="12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ht="12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ht="12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ht="12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ht="12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ht="12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ht="12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ht="12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ht="12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ht="12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35433070866141736" footer="0.0" header="0.0" left="0.3937007874015748" right="0.5511811023622047" top="1.141732283464567"/>
  <pageSetup scale="73" orientation="portrait"/>
  <headerFooter>
    <oddHeader>&amp;C AGUAS DEL HUILA S.A. E.S.P. NIT.  800.100.553-2 FORMATO: MATRIZ DE REGISTRO Y MEDICIÓN DE INDICADORES VERSION 8.0</oddHeader>
    <oddFooter>&amp;RPág. &amp;P |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3" width="19.29"/>
    <col customWidth="1" min="4" max="4" width="18.0"/>
    <col customWidth="1" min="5" max="5" width="17.43"/>
    <col customWidth="1" min="6" max="10" width="16.71"/>
    <col customWidth="1" min="11" max="14" width="17.43"/>
    <col customWidth="1" min="15" max="15" width="21.0"/>
    <col customWidth="1" min="16" max="16" width="11.43"/>
    <col customWidth="1" hidden="1" min="17" max="18" width="11.43"/>
    <col customWidth="1" min="19" max="19" width="21.14"/>
    <col customWidth="1" min="20" max="20" width="11.43"/>
    <col customWidth="1" min="21" max="21" width="9.0"/>
    <col customWidth="1" min="22" max="22" width="6.71"/>
    <col customWidth="1" min="23" max="23" width="10.43"/>
    <col customWidth="1" min="24" max="24" width="10.0"/>
    <col customWidth="1" min="25" max="27" width="11.43"/>
  </cols>
  <sheetData>
    <row r="1" ht="13.5" customHeight="1">
      <c r="A1" s="29" t="s">
        <v>36</v>
      </c>
      <c r="B1" s="30"/>
      <c r="C1" s="30"/>
      <c r="D1" s="30"/>
      <c r="E1" s="31"/>
      <c r="F1" s="32" t="str">
        <f>'SET-GF Presupuesto'!J1</f>
        <v>GESTIÓN FINANCIERA -PRESUPUESTO</v>
      </c>
      <c r="G1" s="30"/>
      <c r="H1" s="30"/>
      <c r="I1" s="30"/>
      <c r="J1" s="30"/>
      <c r="K1" s="30"/>
      <c r="L1" s="30"/>
      <c r="M1" s="30"/>
      <c r="N1" s="30"/>
      <c r="O1" s="33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ht="15.75" customHeight="1">
      <c r="A2" s="35" t="s">
        <v>2</v>
      </c>
      <c r="B2" s="37"/>
      <c r="C2" s="37"/>
      <c r="D2" s="37"/>
      <c r="E2" s="38"/>
      <c r="F2" s="40" t="str">
        <f>'SET-GF Presupuesto'!$B5</f>
        <v>Nivel de ejecución presupuesto de Gastos</v>
      </c>
      <c r="G2" s="37"/>
      <c r="H2" s="37"/>
      <c r="I2" s="37"/>
      <c r="J2" s="37"/>
      <c r="K2" s="37"/>
      <c r="L2" s="37"/>
      <c r="M2" s="37"/>
      <c r="N2" s="37"/>
      <c r="O2" s="41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ht="15.75" customHeight="1">
      <c r="A3" s="35" t="s">
        <v>41</v>
      </c>
      <c r="B3" s="37"/>
      <c r="C3" s="37"/>
      <c r="D3" s="37"/>
      <c r="E3" s="38"/>
      <c r="F3" s="42" t="str">
        <f>'SET-GF Presupuesto'!F5</f>
        <v>Eficiencia </v>
      </c>
      <c r="G3" s="37"/>
      <c r="H3" s="37"/>
      <c r="I3" s="37"/>
      <c r="J3" s="37"/>
      <c r="K3" s="37"/>
      <c r="L3" s="37"/>
      <c r="M3" s="37"/>
      <c r="N3" s="37"/>
      <c r="O3" s="41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4" ht="17.25" customHeight="1">
      <c r="A4" s="43" t="s">
        <v>45</v>
      </c>
      <c r="B4" s="44"/>
      <c r="C4" s="44"/>
      <c r="D4" s="44"/>
      <c r="E4" s="45"/>
      <c r="F4" s="46" t="s">
        <v>46</v>
      </c>
      <c r="G4" s="47" t="str">
        <f>'SET-GF Presupuesto'!A5</f>
        <v>IN02</v>
      </c>
      <c r="H4" s="44"/>
      <c r="I4" s="44"/>
      <c r="J4" s="44"/>
      <c r="K4" s="44"/>
      <c r="L4" s="44"/>
      <c r="M4" s="44"/>
      <c r="N4" s="44"/>
      <c r="O4" s="48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ht="12.75" customHeight="1">
      <c r="A5" s="49" t="s">
        <v>47</v>
      </c>
      <c r="B5" s="50"/>
      <c r="C5" s="50"/>
      <c r="D5" s="51"/>
      <c r="E5" s="52" t="s">
        <v>48</v>
      </c>
      <c r="F5" s="53" t="s">
        <v>49</v>
      </c>
      <c r="G5" s="51"/>
      <c r="H5" s="52" t="s">
        <v>50</v>
      </c>
      <c r="I5" s="52" t="s">
        <v>51</v>
      </c>
      <c r="J5" s="53" t="s">
        <v>52</v>
      </c>
      <c r="K5" s="51"/>
      <c r="L5" s="54" t="s">
        <v>53</v>
      </c>
      <c r="M5" s="30"/>
      <c r="N5" s="30"/>
      <c r="O5" s="33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ht="46.5" customHeight="1">
      <c r="A6" s="57"/>
      <c r="B6" s="58"/>
      <c r="C6" s="58"/>
      <c r="D6" s="59"/>
      <c r="E6" s="61"/>
      <c r="F6" s="62"/>
      <c r="G6" s="59"/>
      <c r="H6" s="61"/>
      <c r="I6" s="61"/>
      <c r="J6" s="62"/>
      <c r="K6" s="59"/>
      <c r="L6" s="64" t="s">
        <v>54</v>
      </c>
      <c r="M6" s="38"/>
      <c r="N6" s="64" t="s">
        <v>55</v>
      </c>
      <c r="O6" s="41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ht="39.0" customHeight="1">
      <c r="A7" s="65" t="str">
        <f>'SET-GF Presupuesto'!$C5</f>
        <v>Velar y controlar que el principio del equilibrio Presupúestal se cumpla, comprometiendo recursos soportados en la apropiacion existente en el presupuesto.</v>
      </c>
      <c r="B7" s="44"/>
      <c r="C7" s="44"/>
      <c r="D7" s="45"/>
      <c r="E7" s="66" t="s">
        <v>56</v>
      </c>
      <c r="F7" s="68" t="str">
        <f>'SET-GF Presupuesto'!$D5</f>
        <v>Gastos comprometido / Total presupuesto de gastos</v>
      </c>
      <c r="G7" s="45"/>
      <c r="H7" s="69">
        <f>$O14</f>
        <v>0.6</v>
      </c>
      <c r="I7" s="70" t="str">
        <f>'SET-GF Presupuesto'!$E5</f>
        <v>Mensual</v>
      </c>
      <c r="J7" s="71" t="s">
        <v>57</v>
      </c>
      <c r="K7" s="44"/>
      <c r="L7" s="44"/>
      <c r="M7" s="44"/>
      <c r="N7" s="44"/>
      <c r="O7" s="48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</row>
    <row r="8" ht="13.5" customHeight="1">
      <c r="A8" s="72" t="s">
        <v>58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</row>
    <row r="9" ht="18.75" customHeight="1">
      <c r="A9" s="75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7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ht="15.0" customHeight="1">
      <c r="A10" s="78" t="s">
        <v>59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80"/>
      <c r="P10" s="34"/>
      <c r="Q10" s="34"/>
      <c r="R10" s="34"/>
      <c r="S10" s="34"/>
      <c r="T10" s="34"/>
      <c r="U10" s="34"/>
      <c r="V10" s="81"/>
      <c r="W10" s="82"/>
      <c r="X10" s="82"/>
      <c r="Y10" s="34"/>
      <c r="Z10" s="34"/>
      <c r="AA10" s="34"/>
    </row>
    <row r="11" ht="16.5" customHeight="1">
      <c r="A11" s="83" t="s">
        <v>60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3"/>
      <c r="P11" s="34"/>
      <c r="Q11" s="34"/>
      <c r="R11" s="34"/>
      <c r="S11" s="34"/>
      <c r="T11" s="34"/>
      <c r="U11" s="34"/>
      <c r="V11" s="81"/>
      <c r="W11" s="84"/>
      <c r="X11" s="84"/>
      <c r="Y11" s="34"/>
      <c r="Z11" s="34"/>
      <c r="AA11" s="34"/>
    </row>
    <row r="12" ht="16.5" customHeight="1">
      <c r="A12" s="85" t="s">
        <v>61</v>
      </c>
      <c r="B12" s="38"/>
      <c r="C12" s="86" t="s">
        <v>15</v>
      </c>
      <c r="D12" s="86" t="s">
        <v>16</v>
      </c>
      <c r="E12" s="86" t="s">
        <v>17</v>
      </c>
      <c r="F12" s="86" t="s">
        <v>18</v>
      </c>
      <c r="G12" s="86" t="s">
        <v>19</v>
      </c>
      <c r="H12" s="86" t="s">
        <v>20</v>
      </c>
      <c r="I12" s="86" t="s">
        <v>21</v>
      </c>
      <c r="J12" s="86" t="s">
        <v>22</v>
      </c>
      <c r="K12" s="86" t="s">
        <v>23</v>
      </c>
      <c r="L12" s="86" t="s">
        <v>24</v>
      </c>
      <c r="M12" s="86" t="s">
        <v>25</v>
      </c>
      <c r="N12" s="86" t="s">
        <v>26</v>
      </c>
      <c r="O12" s="87" t="s">
        <v>62</v>
      </c>
      <c r="P12" s="34"/>
      <c r="Q12" s="34"/>
      <c r="R12" s="34"/>
      <c r="S12" s="34"/>
      <c r="T12" s="34"/>
      <c r="U12" s="34"/>
      <c r="V12" s="81"/>
      <c r="W12" s="84"/>
      <c r="X12" s="84"/>
      <c r="Y12" s="34"/>
      <c r="Z12" s="34"/>
      <c r="AA12" s="34"/>
    </row>
    <row r="13" ht="16.5" customHeight="1">
      <c r="A13" s="88" t="s">
        <v>8</v>
      </c>
      <c r="B13" s="38"/>
      <c r="C13" s="89">
        <f t="shared" ref="C13:N13" si="1">$O$13</f>
        <v>0.57</v>
      </c>
      <c r="D13" s="89">
        <f t="shared" si="1"/>
        <v>0.57</v>
      </c>
      <c r="E13" s="89">
        <f t="shared" si="1"/>
        <v>0.57</v>
      </c>
      <c r="F13" s="89">
        <f t="shared" si="1"/>
        <v>0.57</v>
      </c>
      <c r="G13" s="89">
        <f t="shared" si="1"/>
        <v>0.57</v>
      </c>
      <c r="H13" s="89">
        <f t="shared" si="1"/>
        <v>0.57</v>
      </c>
      <c r="I13" s="89">
        <f t="shared" si="1"/>
        <v>0.57</v>
      </c>
      <c r="J13" s="89">
        <f t="shared" si="1"/>
        <v>0.57</v>
      </c>
      <c r="K13" s="89">
        <f t="shared" si="1"/>
        <v>0.57</v>
      </c>
      <c r="L13" s="89">
        <f t="shared" si="1"/>
        <v>0.57</v>
      </c>
      <c r="M13" s="89">
        <f t="shared" si="1"/>
        <v>0.57</v>
      </c>
      <c r="N13" s="89">
        <f t="shared" si="1"/>
        <v>0.57</v>
      </c>
      <c r="O13" s="90">
        <f>'SET-GF Presupuesto'!J5</f>
        <v>0.57</v>
      </c>
      <c r="P13" s="34"/>
      <c r="Q13" s="34"/>
      <c r="R13" s="34"/>
      <c r="S13" s="34"/>
      <c r="T13" s="34"/>
      <c r="U13" s="34"/>
      <c r="V13" s="81"/>
      <c r="W13" s="84"/>
      <c r="X13" s="84"/>
      <c r="Y13" s="34"/>
      <c r="Z13" s="34"/>
      <c r="AA13" s="34"/>
    </row>
    <row r="14" ht="17.25" customHeight="1">
      <c r="A14" s="88" t="s">
        <v>63</v>
      </c>
      <c r="B14" s="38"/>
      <c r="C14" s="89">
        <f t="shared" ref="C14:N14" si="2">$O$14</f>
        <v>0.6</v>
      </c>
      <c r="D14" s="89">
        <f t="shared" si="2"/>
        <v>0.6</v>
      </c>
      <c r="E14" s="89">
        <f t="shared" si="2"/>
        <v>0.6</v>
      </c>
      <c r="F14" s="89">
        <f t="shared" si="2"/>
        <v>0.6</v>
      </c>
      <c r="G14" s="89">
        <f t="shared" si="2"/>
        <v>0.6</v>
      </c>
      <c r="H14" s="89">
        <f t="shared" si="2"/>
        <v>0.6</v>
      </c>
      <c r="I14" s="89">
        <f t="shared" si="2"/>
        <v>0.6</v>
      </c>
      <c r="J14" s="89">
        <f t="shared" si="2"/>
        <v>0.6</v>
      </c>
      <c r="K14" s="89">
        <f t="shared" si="2"/>
        <v>0.6</v>
      </c>
      <c r="L14" s="89">
        <f t="shared" si="2"/>
        <v>0.6</v>
      </c>
      <c r="M14" s="89">
        <f t="shared" si="2"/>
        <v>0.6</v>
      </c>
      <c r="N14" s="89">
        <f t="shared" si="2"/>
        <v>0.6</v>
      </c>
      <c r="O14" s="91">
        <f>'SET-GF Presupuesto'!K5</f>
        <v>0.6</v>
      </c>
      <c r="P14" s="34"/>
      <c r="Q14" s="34"/>
      <c r="R14" s="34"/>
      <c r="S14" s="34"/>
      <c r="T14" s="34"/>
      <c r="U14" s="34"/>
      <c r="V14" s="81"/>
      <c r="W14" s="84"/>
      <c r="X14" s="84"/>
      <c r="Y14" s="34"/>
      <c r="Z14" s="34"/>
      <c r="AA14" s="34"/>
    </row>
    <row r="15" ht="17.25" customHeight="1">
      <c r="A15" s="92" t="s">
        <v>64</v>
      </c>
      <c r="B15" s="38"/>
      <c r="C15" s="93">
        <f t="shared" ref="C15:O15" si="3">IF((C17),C16/C21,"-")</f>
        <v>2.112414055</v>
      </c>
      <c r="D15" s="93">
        <f t="shared" si="3"/>
        <v>0.6047866512</v>
      </c>
      <c r="E15" s="93">
        <f t="shared" si="3"/>
        <v>0.9650908746</v>
      </c>
      <c r="F15" s="93">
        <f t="shared" si="3"/>
        <v>0.2171424919</v>
      </c>
      <c r="G15" s="93">
        <f t="shared" si="3"/>
        <v>0.8066939273</v>
      </c>
      <c r="H15" s="93">
        <f t="shared" si="3"/>
        <v>0.312808267</v>
      </c>
      <c r="I15" s="93">
        <f t="shared" si="3"/>
        <v>0.2299255126</v>
      </c>
      <c r="J15" s="93">
        <f t="shared" si="3"/>
        <v>0.215076907</v>
      </c>
      <c r="K15" s="93">
        <f t="shared" si="3"/>
        <v>1.534913513</v>
      </c>
      <c r="L15" s="93">
        <f t="shared" si="3"/>
        <v>0.2114912267</v>
      </c>
      <c r="M15" s="93">
        <f t="shared" si="3"/>
        <v>0.6461727967</v>
      </c>
      <c r="N15" s="93">
        <f t="shared" si="3"/>
        <v>1.444801095</v>
      </c>
      <c r="O15" s="94">
        <f t="shared" si="3"/>
        <v>0.7751097765</v>
      </c>
      <c r="P15" s="34"/>
      <c r="Q15" s="34"/>
      <c r="R15" s="34"/>
      <c r="S15" s="34"/>
      <c r="T15" s="34"/>
      <c r="U15" s="34"/>
      <c r="V15" s="81"/>
      <c r="W15" s="84"/>
      <c r="X15" s="84"/>
      <c r="Y15" s="34"/>
      <c r="Z15" s="34"/>
      <c r="AA15" s="34"/>
    </row>
    <row r="16" ht="23.25" customHeight="1">
      <c r="A16" s="95" t="s">
        <v>65</v>
      </c>
      <c r="B16" s="96" t="s">
        <v>67</v>
      </c>
      <c r="C16" s="97">
        <v>1.490064219226E10</v>
      </c>
      <c r="D16" s="98">
        <v>4.26607154435E9</v>
      </c>
      <c r="E16" s="98">
        <v>6.80760183721E9</v>
      </c>
      <c r="F16" s="98">
        <v>1.53168956985E9</v>
      </c>
      <c r="G16" s="98">
        <v>5.69029425785E9</v>
      </c>
      <c r="H16" s="98">
        <v>2.2065011586899996E9</v>
      </c>
      <c r="I16" s="98">
        <v>1.62185902208E9</v>
      </c>
      <c r="J16" s="98">
        <v>1.51711925365E9</v>
      </c>
      <c r="K16" s="98">
        <v>1.082704263906E10</v>
      </c>
      <c r="L16" s="98">
        <v>1.49182641923E9</v>
      </c>
      <c r="M16" s="98">
        <v>4.55800301673E9</v>
      </c>
      <c r="N16" s="98">
        <v>1.019140357397E10</v>
      </c>
      <c r="O16" s="99">
        <f t="shared" ref="O16:O17" si="4">SUM(C16:N16)</f>
        <v>65610054485</v>
      </c>
      <c r="P16" s="34"/>
      <c r="Q16" s="34"/>
      <c r="R16" s="34"/>
      <c r="S16" s="100">
        <v>8.4646144938E10</v>
      </c>
      <c r="T16" s="34"/>
      <c r="U16" s="34"/>
      <c r="V16" s="81"/>
      <c r="W16" s="84"/>
      <c r="X16" s="84"/>
      <c r="Y16" s="34"/>
      <c r="Z16" s="34"/>
      <c r="AA16" s="34"/>
    </row>
    <row r="17" ht="18.0" customHeight="1">
      <c r="A17" s="101"/>
      <c r="B17" s="96" t="s">
        <v>69</v>
      </c>
      <c r="C17" s="98">
        <v>7.0538454115E9</v>
      </c>
      <c r="D17" s="98">
        <v>7.0538454115E9</v>
      </c>
      <c r="E17" s="98">
        <v>7.0538454115E9</v>
      </c>
      <c r="F17" s="98">
        <v>7.0538454115E9</v>
      </c>
      <c r="G17" s="98">
        <v>7.0538454115E9</v>
      </c>
      <c r="H17" s="98">
        <v>7.0538454115E9</v>
      </c>
      <c r="I17" s="98">
        <v>7.0538454115E9</v>
      </c>
      <c r="J17" s="98">
        <v>7.0538454115E9</v>
      </c>
      <c r="K17" s="98">
        <v>7.0538454115E9</v>
      </c>
      <c r="L17" s="98">
        <v>7.0538454115E9</v>
      </c>
      <c r="M17" s="98">
        <v>7.0538454115E9</v>
      </c>
      <c r="N17" s="98">
        <v>7.0538454115E9</v>
      </c>
      <c r="O17" s="99">
        <f t="shared" si="4"/>
        <v>84646144938</v>
      </c>
      <c r="P17" s="34"/>
      <c r="Q17" s="34"/>
      <c r="R17" s="34"/>
      <c r="S17" s="100">
        <f>+S16/12</f>
        <v>7053845412</v>
      </c>
      <c r="T17" s="34"/>
      <c r="U17" s="34"/>
      <c r="V17" s="81"/>
      <c r="W17" s="84"/>
      <c r="X17" s="84"/>
      <c r="Y17" s="34"/>
      <c r="Z17" s="34"/>
      <c r="AA17" s="104"/>
    </row>
    <row r="18" ht="21.0" customHeight="1">
      <c r="A18" s="101"/>
      <c r="B18" s="102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7"/>
      <c r="P18" s="34"/>
      <c r="Q18" s="34"/>
      <c r="R18" s="34"/>
      <c r="S18" s="34"/>
      <c r="T18" s="34"/>
      <c r="U18" s="34"/>
      <c r="V18" s="81"/>
      <c r="W18" s="84"/>
      <c r="X18" s="84"/>
      <c r="Y18" s="34"/>
      <c r="Z18" s="34"/>
      <c r="AA18" s="34"/>
    </row>
    <row r="19" ht="21.0" customHeight="1">
      <c r="A19" s="101"/>
      <c r="B19" s="102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07"/>
      <c r="P19" s="34"/>
      <c r="Q19" s="34"/>
      <c r="R19" s="34"/>
      <c r="S19" s="34"/>
      <c r="T19" s="34"/>
      <c r="U19" s="34"/>
      <c r="V19" s="81"/>
      <c r="W19" s="84"/>
      <c r="X19" s="84"/>
      <c r="Y19" s="34"/>
      <c r="Z19" s="34"/>
      <c r="AA19" s="34"/>
    </row>
    <row r="20" ht="21.0" customHeight="1">
      <c r="A20" s="101"/>
      <c r="B20" s="102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07"/>
      <c r="P20" s="34"/>
      <c r="Q20" s="34"/>
      <c r="R20" s="34"/>
      <c r="S20" s="34"/>
      <c r="T20" s="34"/>
      <c r="U20" s="34"/>
      <c r="V20" s="81"/>
      <c r="W20" s="84"/>
      <c r="X20" s="84"/>
      <c r="Y20" s="34"/>
      <c r="Z20" s="34"/>
      <c r="AA20" s="34"/>
    </row>
    <row r="21" ht="18.0" customHeight="1">
      <c r="A21" s="108"/>
      <c r="B21" s="109"/>
      <c r="C21" s="117">
        <f t="shared" ref="C21:N21" si="5">+C17</f>
        <v>7053845412</v>
      </c>
      <c r="D21" s="117">
        <f t="shared" si="5"/>
        <v>7053845412</v>
      </c>
      <c r="E21" s="117">
        <f t="shared" si="5"/>
        <v>7053845412</v>
      </c>
      <c r="F21" s="117">
        <f t="shared" si="5"/>
        <v>7053845412</v>
      </c>
      <c r="G21" s="117">
        <f t="shared" si="5"/>
        <v>7053845412</v>
      </c>
      <c r="H21" s="117">
        <f t="shared" si="5"/>
        <v>7053845412</v>
      </c>
      <c r="I21" s="117">
        <f t="shared" si="5"/>
        <v>7053845412</v>
      </c>
      <c r="J21" s="117">
        <f t="shared" si="5"/>
        <v>7053845412</v>
      </c>
      <c r="K21" s="117">
        <f t="shared" si="5"/>
        <v>7053845412</v>
      </c>
      <c r="L21" s="117">
        <f t="shared" si="5"/>
        <v>7053845412</v>
      </c>
      <c r="M21" s="117">
        <f t="shared" si="5"/>
        <v>7053845412</v>
      </c>
      <c r="N21" s="117">
        <f t="shared" si="5"/>
        <v>7053845412</v>
      </c>
      <c r="O21" s="125">
        <f>SUM(C21:N21)</f>
        <v>84646144938</v>
      </c>
      <c r="P21" s="34"/>
      <c r="Q21" s="34"/>
      <c r="R21" s="34"/>
      <c r="S21" s="34"/>
      <c r="T21" s="34"/>
      <c r="U21" s="34"/>
      <c r="V21" s="81"/>
      <c r="W21" s="84"/>
      <c r="X21" s="84"/>
      <c r="Y21" s="34"/>
      <c r="Z21" s="34"/>
      <c r="AA21" s="34"/>
    </row>
    <row r="22" ht="14.25" customHeight="1">
      <c r="A22" s="113" t="s">
        <v>71</v>
      </c>
      <c r="B22" s="50"/>
      <c r="C22" s="51"/>
      <c r="D22" s="114" t="str">
        <f>'SET-GF Presupuesto'!$G5</f>
        <v>Entre70% y  100%</v>
      </c>
      <c r="E22" s="115"/>
      <c r="F22" s="115"/>
      <c r="G22" s="116"/>
      <c r="H22" s="114" t="str">
        <f>'SET-GF Presupuesto'!$H5</f>
        <v>Entre40% y70%</v>
      </c>
      <c r="I22" s="115"/>
      <c r="J22" s="115"/>
      <c r="K22" s="116"/>
      <c r="L22" s="114" t="str">
        <f>'SET-GF Presupuesto'!$I5</f>
        <v>Menor de40%</v>
      </c>
      <c r="M22" s="115"/>
      <c r="N22" s="115"/>
      <c r="O22" s="116"/>
      <c r="P22" s="34"/>
      <c r="Q22" s="34"/>
      <c r="R22" s="34"/>
      <c r="S22" s="34"/>
      <c r="T22" s="34"/>
      <c r="U22" s="34"/>
      <c r="V22" s="81"/>
      <c r="W22" s="84"/>
      <c r="X22" s="84"/>
      <c r="Y22" s="34"/>
      <c r="Z22" s="34"/>
      <c r="AA22" s="34"/>
    </row>
    <row r="23" ht="33.0" customHeight="1">
      <c r="A23" s="118"/>
      <c r="B23" s="76"/>
      <c r="C23" s="119"/>
      <c r="D23" s="120" t="s">
        <v>11</v>
      </c>
      <c r="E23" s="121"/>
      <c r="F23" s="121"/>
      <c r="G23" s="122"/>
      <c r="H23" s="123" t="s">
        <v>12</v>
      </c>
      <c r="I23" s="121"/>
      <c r="J23" s="121"/>
      <c r="K23" s="122"/>
      <c r="L23" s="124" t="s">
        <v>13</v>
      </c>
      <c r="M23" s="121"/>
      <c r="N23" s="121"/>
      <c r="O23" s="126"/>
      <c r="P23" s="34"/>
      <c r="Q23" s="34"/>
      <c r="R23" s="34"/>
      <c r="S23" s="34"/>
      <c r="T23" s="34"/>
      <c r="U23" s="34"/>
      <c r="V23" s="81"/>
      <c r="W23" s="84"/>
      <c r="X23" s="84"/>
      <c r="Y23" s="34"/>
      <c r="Z23" s="34"/>
      <c r="AA23" s="34"/>
    </row>
    <row r="24" ht="15.75" customHeight="1">
      <c r="A24" s="127" t="s">
        <v>72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6"/>
      <c r="P24" s="34"/>
      <c r="Q24" s="34"/>
      <c r="R24" s="34"/>
      <c r="S24" s="34"/>
      <c r="T24" s="34"/>
      <c r="U24" s="34"/>
      <c r="V24" s="81"/>
      <c r="W24" s="84"/>
      <c r="X24" s="84"/>
      <c r="Y24" s="34"/>
      <c r="Z24" s="34"/>
      <c r="AA24" s="34"/>
    </row>
    <row r="25" ht="264.75" customHeight="1">
      <c r="A25" s="128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6"/>
      <c r="P25" s="34"/>
      <c r="Q25" s="34"/>
      <c r="R25" s="34"/>
      <c r="S25" s="34"/>
      <c r="T25" s="34"/>
      <c r="U25" s="34"/>
      <c r="V25" s="81"/>
      <c r="W25" s="34"/>
      <c r="X25" s="34"/>
      <c r="Y25" s="34"/>
      <c r="Z25" s="34"/>
      <c r="AA25" s="34"/>
    </row>
    <row r="26" ht="15.0" customHeight="1">
      <c r="A26" s="129" t="s">
        <v>77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1"/>
      <c r="N26" s="130" t="s">
        <v>74</v>
      </c>
      <c r="O26" s="33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</row>
    <row r="27" ht="16.5" customHeight="1">
      <c r="A27" s="131" t="s">
        <v>79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8"/>
      <c r="N27" s="132">
        <v>45658.0</v>
      </c>
      <c r="O27" s="41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</row>
    <row r="28" ht="16.5" customHeight="1">
      <c r="A28" s="131" t="s">
        <v>81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8"/>
      <c r="N28" s="132">
        <v>45689.0</v>
      </c>
      <c r="O28" s="41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</row>
    <row r="29" ht="16.5" customHeight="1">
      <c r="A29" s="131" t="s">
        <v>83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8"/>
      <c r="N29" s="132">
        <v>45717.0</v>
      </c>
      <c r="O29" s="41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</row>
    <row r="30" ht="16.5" customHeight="1">
      <c r="A30" s="131" t="s">
        <v>85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8"/>
      <c r="N30" s="132">
        <v>45748.0</v>
      </c>
      <c r="O30" s="41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</row>
    <row r="31" ht="16.5" customHeight="1">
      <c r="A31" s="131" t="s">
        <v>88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8"/>
      <c r="N31" s="132">
        <v>45778.0</v>
      </c>
      <c r="O31" s="41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</row>
    <row r="32" ht="16.5" customHeight="1">
      <c r="A32" s="131" t="s">
        <v>90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8"/>
      <c r="N32" s="132">
        <v>45809.0</v>
      </c>
      <c r="O32" s="41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</row>
    <row r="33" ht="16.5" customHeight="1">
      <c r="A33" s="131" t="s">
        <v>92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8"/>
      <c r="N33" s="132">
        <v>45839.0</v>
      </c>
      <c r="O33" s="41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</row>
    <row r="34" ht="16.5" customHeight="1">
      <c r="A34" s="131" t="s">
        <v>94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132">
        <v>45870.0</v>
      </c>
      <c r="O34" s="41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</row>
    <row r="35" ht="19.5" customHeight="1">
      <c r="A35" s="133" t="s">
        <v>96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132">
        <v>45901.0</v>
      </c>
      <c r="O35" s="41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</row>
    <row r="36" ht="19.5" customHeight="1">
      <c r="A36" s="133" t="s">
        <v>98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8"/>
      <c r="N36" s="132">
        <v>45931.0</v>
      </c>
      <c r="O36" s="41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</row>
    <row r="37" ht="16.5" customHeight="1">
      <c r="A37" s="131" t="s">
        <v>100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8"/>
      <c r="N37" s="132">
        <v>45962.0</v>
      </c>
      <c r="O37" s="41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</row>
    <row r="38" ht="16.5" customHeight="1">
      <c r="A38" s="131" t="s">
        <v>102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8"/>
      <c r="N38" s="132">
        <v>45992.0</v>
      </c>
      <c r="O38" s="41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</row>
    <row r="39" ht="25.5" customHeight="1">
      <c r="A39" s="129" t="s">
        <v>103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1"/>
      <c r="N39" s="130" t="s">
        <v>74</v>
      </c>
      <c r="O39" s="33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</row>
    <row r="40" ht="12.75" customHeight="1">
      <c r="A40" s="131" t="s">
        <v>104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8"/>
      <c r="N40" s="134"/>
      <c r="O40" s="41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</row>
    <row r="41" ht="12.75" customHeight="1">
      <c r="A41" s="135" t="s">
        <v>106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5"/>
      <c r="N41" s="136"/>
      <c r="O41" s="48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</row>
    <row r="42" ht="5.25" customHeight="1">
      <c r="A42" s="137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138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</row>
    <row r="43" ht="12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</row>
    <row r="44" ht="12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63" t="s">
        <v>105</v>
      </c>
      <c r="R44" s="34"/>
      <c r="S44" s="34"/>
      <c r="T44" s="34"/>
      <c r="U44" s="34"/>
      <c r="V44" s="34"/>
      <c r="W44" s="34"/>
      <c r="X44" s="34"/>
      <c r="Y44" s="34"/>
      <c r="Z44" s="34"/>
      <c r="AA44" s="34"/>
    </row>
    <row r="45" ht="12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63" t="s">
        <v>107</v>
      </c>
      <c r="R45" s="34"/>
      <c r="S45" s="34"/>
      <c r="T45" s="34"/>
      <c r="U45" s="34"/>
      <c r="V45" s="34"/>
      <c r="W45" s="34"/>
      <c r="X45" s="34"/>
      <c r="Y45" s="34"/>
      <c r="Z45" s="34"/>
      <c r="AA45" s="34"/>
    </row>
    <row r="46" ht="12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63" t="s">
        <v>108</v>
      </c>
      <c r="R46" s="34"/>
      <c r="S46" s="34"/>
      <c r="T46" s="34"/>
      <c r="U46" s="34"/>
      <c r="V46" s="34"/>
      <c r="W46" s="34"/>
      <c r="X46" s="34"/>
      <c r="Y46" s="34"/>
      <c r="Z46" s="34"/>
      <c r="AA46" s="34"/>
    </row>
    <row r="47" ht="12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63" t="s">
        <v>109</v>
      </c>
      <c r="R47" s="34"/>
      <c r="S47" s="34"/>
      <c r="T47" s="34"/>
      <c r="U47" s="34"/>
      <c r="V47" s="34"/>
      <c r="W47" s="34"/>
      <c r="X47" s="34"/>
      <c r="Y47" s="34"/>
      <c r="Z47" s="34"/>
      <c r="AA47" s="34"/>
    </row>
    <row r="48" ht="12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63" t="s">
        <v>110</v>
      </c>
      <c r="R48" s="34"/>
      <c r="S48" s="34"/>
      <c r="T48" s="34"/>
      <c r="U48" s="34"/>
      <c r="V48" s="34"/>
      <c r="W48" s="34"/>
      <c r="X48" s="34"/>
      <c r="Y48" s="34"/>
      <c r="Z48" s="34"/>
      <c r="AA48" s="34"/>
    </row>
    <row r="49" ht="12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63" t="s">
        <v>111</v>
      </c>
      <c r="R49" s="34"/>
      <c r="S49" s="34"/>
      <c r="T49" s="34"/>
      <c r="U49" s="34"/>
      <c r="V49" s="34"/>
      <c r="W49" s="34"/>
      <c r="X49" s="34"/>
      <c r="Y49" s="34"/>
      <c r="Z49" s="34"/>
      <c r="AA49" s="34"/>
    </row>
    <row r="50" ht="12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63" t="s">
        <v>112</v>
      </c>
      <c r="R50" s="34"/>
      <c r="S50" s="34"/>
      <c r="T50" s="34"/>
      <c r="U50" s="34"/>
      <c r="V50" s="34"/>
      <c r="W50" s="34"/>
      <c r="X50" s="34"/>
      <c r="Y50" s="34"/>
      <c r="Z50" s="34"/>
      <c r="AA50" s="34"/>
    </row>
    <row r="51" ht="12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63" t="s">
        <v>113</v>
      </c>
      <c r="R51" s="34"/>
      <c r="S51" s="34"/>
      <c r="T51" s="34"/>
      <c r="U51" s="34"/>
      <c r="V51" s="34"/>
      <c r="W51" s="34"/>
      <c r="X51" s="34"/>
      <c r="Y51" s="34"/>
      <c r="Z51" s="34"/>
      <c r="AA51" s="34"/>
    </row>
    <row r="52" ht="12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63" t="s">
        <v>114</v>
      </c>
      <c r="R52" s="34"/>
      <c r="S52" s="34"/>
      <c r="T52" s="34"/>
      <c r="U52" s="34"/>
      <c r="V52" s="34"/>
      <c r="W52" s="34"/>
      <c r="X52" s="34"/>
      <c r="Y52" s="34"/>
      <c r="Z52" s="34"/>
      <c r="AA52" s="34"/>
    </row>
    <row r="53" ht="12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63" t="s">
        <v>115</v>
      </c>
      <c r="R53" s="34"/>
      <c r="S53" s="34"/>
      <c r="T53" s="34"/>
      <c r="U53" s="34"/>
      <c r="V53" s="34"/>
      <c r="W53" s="34"/>
      <c r="X53" s="34"/>
      <c r="Y53" s="34"/>
      <c r="Z53" s="34"/>
      <c r="AA53" s="34"/>
    </row>
    <row r="54" ht="12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63" t="s">
        <v>57</v>
      </c>
      <c r="R54" s="34"/>
      <c r="S54" s="34"/>
      <c r="T54" s="34"/>
      <c r="U54" s="34"/>
      <c r="V54" s="34"/>
      <c r="W54" s="34"/>
      <c r="X54" s="34"/>
      <c r="Y54" s="34"/>
      <c r="Z54" s="34"/>
      <c r="AA54" s="34"/>
    </row>
    <row r="55" ht="12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63" t="s">
        <v>116</v>
      </c>
      <c r="R55" s="34"/>
      <c r="S55" s="34"/>
      <c r="T55" s="34"/>
      <c r="U55" s="34"/>
      <c r="V55" s="34"/>
      <c r="W55" s="34"/>
      <c r="X55" s="34"/>
      <c r="Y55" s="34"/>
      <c r="Z55" s="34"/>
      <c r="AA55" s="34"/>
    </row>
    <row r="56" ht="12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63" t="s">
        <v>117</v>
      </c>
      <c r="R56" s="34"/>
      <c r="S56" s="34"/>
      <c r="T56" s="34"/>
      <c r="U56" s="34"/>
      <c r="V56" s="34"/>
      <c r="W56" s="34"/>
      <c r="X56" s="34"/>
      <c r="Y56" s="34"/>
      <c r="Z56" s="34"/>
      <c r="AA56" s="34"/>
    </row>
    <row r="57" ht="12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</row>
    <row r="58" ht="12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139">
        <v>0.57</v>
      </c>
      <c r="R58" s="34"/>
      <c r="S58" s="34"/>
      <c r="T58" s="34"/>
      <c r="U58" s="34"/>
      <c r="V58" s="34"/>
      <c r="W58" s="34"/>
      <c r="X58" s="34"/>
      <c r="Y58" s="34"/>
      <c r="Z58" s="34"/>
      <c r="AA58" s="34"/>
    </row>
    <row r="59" ht="12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139">
        <v>0.6</v>
      </c>
      <c r="R59" s="34"/>
      <c r="S59" s="34"/>
      <c r="T59" s="34"/>
      <c r="U59" s="34"/>
      <c r="V59" s="34"/>
      <c r="W59" s="34"/>
      <c r="X59" s="34"/>
      <c r="Y59" s="34"/>
      <c r="Z59" s="34"/>
      <c r="AA59" s="34"/>
    </row>
    <row r="60" ht="12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</row>
    <row r="61" ht="12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</row>
    <row r="62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</row>
    <row r="63" ht="12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</row>
    <row r="64" ht="12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</row>
    <row r="65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</row>
    <row r="66" ht="12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</row>
    <row r="67" ht="12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</row>
    <row r="68" ht="12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</row>
    <row r="69" ht="12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</row>
    <row r="70" ht="12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</row>
    <row r="71" ht="12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</row>
    <row r="72" ht="12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</row>
    <row r="73" ht="12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</row>
    <row r="74" ht="12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</row>
    <row r="75" ht="12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</row>
    <row r="76" ht="12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</row>
    <row r="77" ht="12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</row>
    <row r="78" ht="12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</row>
    <row r="79" ht="12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</row>
    <row r="80" ht="12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</row>
    <row r="81" ht="12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</row>
    <row r="82" ht="12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</row>
    <row r="83" ht="12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</row>
    <row r="84" ht="12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</row>
    <row r="85" ht="12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</row>
    <row r="86" ht="12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</row>
    <row r="87" ht="12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</row>
    <row r="88" ht="12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</row>
    <row r="89" ht="12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</row>
    <row r="90" ht="12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</row>
    <row r="91" ht="12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</row>
    <row r="92" ht="12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</row>
    <row r="93" ht="12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</row>
    <row r="94" ht="12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</row>
    <row r="95" ht="12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</row>
    <row r="96" ht="12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</row>
    <row r="97" ht="12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</row>
    <row r="98" ht="12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</row>
    <row r="99" ht="12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</row>
    <row r="100" ht="12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</row>
    <row r="101" ht="12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</row>
    <row r="102" ht="12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</row>
    <row r="103" ht="12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</row>
    <row r="104" ht="12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</row>
    <row r="105" ht="12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</row>
    <row r="106" ht="12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</row>
    <row r="107" ht="12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</row>
    <row r="108" ht="12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</row>
    <row r="109" ht="12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</row>
    <row r="110" ht="12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</row>
    <row r="111" ht="12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</row>
    <row r="112" ht="12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</row>
    <row r="113" ht="12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</row>
    <row r="114" ht="12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</row>
    <row r="115" ht="12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</row>
    <row r="116" ht="12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</row>
    <row r="117" ht="12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</row>
    <row r="118" ht="12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</row>
    <row r="119" ht="12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</row>
    <row r="120" ht="12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</row>
    <row r="121" ht="12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</row>
    <row r="122" ht="12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</row>
    <row r="123" ht="12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</row>
    <row r="124" ht="12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</row>
    <row r="125" ht="12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</row>
    <row r="126" ht="12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</row>
    <row r="127" ht="12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</row>
    <row r="128" ht="12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</row>
    <row r="129" ht="12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</row>
    <row r="130" ht="12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</row>
    <row r="131" ht="12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</row>
    <row r="132" ht="12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</row>
    <row r="133" ht="12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</row>
    <row r="134" ht="12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</row>
    <row r="135" ht="12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</row>
    <row r="136" ht="12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</row>
    <row r="137" ht="12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</row>
    <row r="138" ht="12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</row>
    <row r="139" ht="12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</row>
    <row r="140" ht="12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</row>
    <row r="141" ht="12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</row>
    <row r="142" ht="12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</row>
    <row r="143" ht="12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</row>
    <row r="144" ht="12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</row>
    <row r="145" ht="12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</row>
    <row r="146" ht="12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</row>
    <row r="147" ht="12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</row>
    <row r="148" ht="12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</row>
    <row r="149" ht="12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</row>
    <row r="150" ht="12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</row>
    <row r="151" ht="12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</row>
    <row r="152" ht="12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</row>
    <row r="153" ht="12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</row>
    <row r="154" ht="12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</row>
    <row r="155" ht="12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</row>
    <row r="156" ht="12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</row>
    <row r="157" ht="12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</row>
    <row r="158" ht="12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</row>
    <row r="159" ht="12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</row>
    <row r="160" ht="12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</row>
    <row r="161" ht="12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</row>
    <row r="162" ht="12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</row>
    <row r="163" ht="12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</row>
    <row r="164" ht="12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</row>
    <row r="165" ht="12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</row>
    <row r="166" ht="12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</row>
    <row r="167" ht="12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</row>
    <row r="168" ht="12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</row>
    <row r="169" ht="12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</row>
    <row r="170" ht="12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</row>
    <row r="171" ht="12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</row>
    <row r="172" ht="12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</row>
    <row r="173" ht="12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</row>
    <row r="174" ht="12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</row>
    <row r="175" ht="12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</row>
    <row r="176" ht="12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</row>
    <row r="177" ht="12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</row>
    <row r="178" ht="12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</row>
    <row r="179" ht="12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</row>
    <row r="180" ht="12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</row>
    <row r="181" ht="12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</row>
    <row r="182" ht="12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</row>
    <row r="183" ht="12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</row>
    <row r="184" ht="12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</row>
    <row r="185" ht="12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</row>
    <row r="186" ht="12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</row>
    <row r="187" ht="12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</row>
    <row r="188" ht="12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</row>
    <row r="189" ht="12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</row>
    <row r="190" ht="12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</row>
    <row r="191" ht="12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</row>
    <row r="192" ht="12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</row>
    <row r="193" ht="12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</row>
    <row r="194" ht="12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</row>
    <row r="195" ht="12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</row>
    <row r="196" ht="12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</row>
    <row r="197" ht="12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</row>
    <row r="198" ht="12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</row>
    <row r="199" ht="12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</row>
    <row r="200" ht="12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</row>
    <row r="201" ht="12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</row>
    <row r="202" ht="12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</row>
    <row r="203" ht="12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</row>
    <row r="204" ht="12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</row>
    <row r="205" ht="12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</row>
    <row r="206" ht="12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</row>
    <row r="207" ht="12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</row>
    <row r="208" ht="12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</row>
    <row r="209" ht="12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</row>
    <row r="210" ht="12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</row>
    <row r="211" ht="12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</row>
    <row r="212" ht="12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</row>
    <row r="213" ht="12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</row>
    <row r="214" ht="12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</row>
    <row r="215" ht="12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</row>
    <row r="216" ht="12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</row>
    <row r="217" ht="12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</row>
    <row r="218" ht="12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</row>
    <row r="219" ht="12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</row>
    <row r="220" ht="12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</row>
    <row r="221" ht="12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</row>
    <row r="222" ht="12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</row>
    <row r="223" ht="12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</row>
    <row r="224" ht="12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</row>
    <row r="225" ht="12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</row>
    <row r="226" ht="12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</row>
    <row r="227" ht="12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</row>
    <row r="228" ht="12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</row>
    <row r="229" ht="12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</row>
    <row r="230" ht="12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</row>
    <row r="231" ht="12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</row>
    <row r="232" ht="12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</row>
    <row r="233" ht="12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</row>
    <row r="234" ht="12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</row>
    <row r="235" ht="12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</row>
    <row r="236" ht="12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</row>
    <row r="237" ht="12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</row>
    <row r="238" ht="12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</row>
    <row r="239" ht="12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</row>
    <row r="240" ht="12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</row>
    <row r="241" ht="12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</row>
    <row r="242" ht="12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</row>
    <row r="243" ht="12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</row>
    <row r="244" ht="12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</row>
    <row r="245" ht="12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</row>
    <row r="246" ht="12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</row>
    <row r="247" ht="12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</row>
    <row r="248" ht="12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</row>
    <row r="249" ht="12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</row>
    <row r="250" ht="12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</row>
    <row r="251" ht="12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</row>
    <row r="252" ht="12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</row>
    <row r="253" ht="12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</row>
    <row r="254" ht="12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</row>
    <row r="255" ht="12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</row>
    <row r="256" ht="12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</row>
    <row r="257" ht="12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</row>
    <row r="258" ht="12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</row>
    <row r="259" ht="12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</row>
    <row r="260" ht="12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</row>
    <row r="261" ht="12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</row>
    <row r="262" ht="12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</row>
    <row r="263" ht="12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</row>
    <row r="264" ht="12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</row>
    <row r="265" ht="12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</row>
    <row r="266" ht="12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</row>
    <row r="267" ht="12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</row>
    <row r="268" ht="12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</row>
    <row r="269" ht="12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</row>
    <row r="270" ht="12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</row>
    <row r="271" ht="12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</row>
    <row r="272" ht="12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</row>
    <row r="273" ht="12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</row>
    <row r="274" ht="12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</row>
    <row r="275" ht="12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</row>
    <row r="276" ht="12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</row>
    <row r="277" ht="12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</row>
    <row r="278" ht="12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</row>
    <row r="279" ht="12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</row>
    <row r="280" ht="12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</row>
    <row r="281" ht="12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</row>
    <row r="282" ht="12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</row>
    <row r="283" ht="12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</row>
    <row r="284" ht="12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</row>
    <row r="285" ht="12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</row>
    <row r="286" ht="12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</row>
    <row r="287" ht="12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</row>
    <row r="288" ht="12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</row>
    <row r="289" ht="12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</row>
    <row r="290" ht="12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</row>
    <row r="291" ht="12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</row>
    <row r="292" ht="12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</row>
    <row r="293" ht="12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</row>
    <row r="294" ht="12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</row>
    <row r="295" ht="12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</row>
    <row r="296" ht="12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</row>
    <row r="297" ht="12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</row>
    <row r="298" ht="12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</row>
    <row r="299" ht="12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</row>
    <row r="300" ht="12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</row>
    <row r="301" ht="12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</row>
    <row r="302" ht="12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</row>
    <row r="303" ht="12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</row>
    <row r="304" ht="12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</row>
    <row r="305" ht="12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</row>
    <row r="306" ht="12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</row>
    <row r="307" ht="12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</row>
    <row r="308" ht="12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</row>
    <row r="309" ht="12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</row>
    <row r="310" ht="12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</row>
    <row r="311" ht="12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</row>
    <row r="312" ht="12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</row>
    <row r="313" ht="12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</row>
    <row r="314" ht="12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</row>
    <row r="315" ht="12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</row>
    <row r="316" ht="12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</row>
    <row r="317" ht="12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</row>
    <row r="318" ht="12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</row>
    <row r="319" ht="12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</row>
    <row r="320" ht="12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</row>
    <row r="321" ht="12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</row>
    <row r="322" ht="12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</row>
    <row r="323" ht="12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</row>
    <row r="324" ht="12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</row>
    <row r="325" ht="12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</row>
    <row r="326" ht="12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</row>
    <row r="327" ht="12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</row>
    <row r="328" ht="12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</row>
    <row r="329" ht="12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</row>
    <row r="330" ht="12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</row>
    <row r="331" ht="12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</row>
    <row r="332" ht="12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</row>
    <row r="333" ht="12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</row>
    <row r="334" ht="12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</row>
    <row r="335" ht="12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</row>
    <row r="336" ht="12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</row>
    <row r="337" ht="12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</row>
    <row r="338" ht="12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</row>
    <row r="339" ht="12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</row>
    <row r="340" ht="12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</row>
    <row r="341" ht="12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</row>
    <row r="342" ht="12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</row>
    <row r="343" ht="12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</row>
    <row r="344" ht="12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</row>
    <row r="345" ht="12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</row>
    <row r="346" ht="12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</row>
    <row r="347" ht="12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</row>
    <row r="348" ht="12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</row>
    <row r="349" ht="12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</row>
    <row r="350" ht="12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</row>
    <row r="351" ht="12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</row>
    <row r="352" ht="12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</row>
    <row r="353" ht="12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</row>
    <row r="354" ht="12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</row>
    <row r="355" ht="12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</row>
    <row r="356" ht="12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</row>
    <row r="357" ht="12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</row>
    <row r="358" ht="12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</row>
    <row r="359" ht="12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</row>
    <row r="360" ht="12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</row>
    <row r="361" ht="12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</row>
    <row r="362" ht="12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</row>
    <row r="363" ht="12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</row>
    <row r="364" ht="12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</row>
    <row r="365" ht="12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</row>
    <row r="366" ht="12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</row>
    <row r="367" ht="12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</row>
    <row r="368" ht="12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</row>
    <row r="369" ht="12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</row>
    <row r="370" ht="12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</row>
    <row r="371" ht="12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</row>
    <row r="372" ht="12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</row>
    <row r="373" ht="12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</row>
    <row r="374" ht="12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</row>
    <row r="375" ht="12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</row>
    <row r="376" ht="12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</row>
    <row r="377" ht="12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</row>
    <row r="378" ht="12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</row>
    <row r="379" ht="12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</row>
    <row r="380" ht="12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</row>
    <row r="381" ht="12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</row>
    <row r="382" ht="12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</row>
    <row r="383" ht="12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</row>
    <row r="384" ht="12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</row>
    <row r="385" ht="12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</row>
    <row r="386" ht="12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</row>
    <row r="387" ht="12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</row>
    <row r="388" ht="12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</row>
    <row r="389" ht="12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</row>
    <row r="390" ht="12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</row>
    <row r="391" ht="12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</row>
    <row r="392" ht="12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</row>
    <row r="393" ht="12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</row>
    <row r="394" ht="12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</row>
    <row r="395" ht="12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</row>
    <row r="396" ht="12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</row>
    <row r="397" ht="12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</row>
    <row r="398" ht="12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</row>
    <row r="399" ht="12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</row>
    <row r="400" ht="12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</row>
    <row r="401" ht="12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</row>
    <row r="402" ht="12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</row>
    <row r="403" ht="12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</row>
    <row r="404" ht="12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</row>
    <row r="405" ht="12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</row>
    <row r="406" ht="12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</row>
    <row r="407" ht="12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</row>
    <row r="408" ht="12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</row>
    <row r="409" ht="12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</row>
    <row r="410" ht="12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</row>
    <row r="411" ht="12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</row>
    <row r="412" ht="12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</row>
    <row r="413" ht="12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</row>
    <row r="414" ht="12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</row>
    <row r="415" ht="12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</row>
    <row r="416" ht="12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</row>
    <row r="417" ht="12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</row>
    <row r="418" ht="12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</row>
    <row r="419" ht="12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</row>
    <row r="420" ht="12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</row>
    <row r="421" ht="12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</row>
    <row r="422" ht="12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</row>
    <row r="423" ht="12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</row>
    <row r="424" ht="12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</row>
    <row r="425" ht="12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</row>
    <row r="426" ht="12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</row>
    <row r="427" ht="12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</row>
    <row r="428" ht="12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</row>
    <row r="429" ht="12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</row>
    <row r="430" ht="12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</row>
    <row r="431" ht="12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</row>
    <row r="432" ht="12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</row>
    <row r="433" ht="12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</row>
    <row r="434" ht="12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</row>
    <row r="435" ht="12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</row>
    <row r="436" ht="12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</row>
    <row r="437" ht="12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</row>
    <row r="438" ht="12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</row>
    <row r="439" ht="12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</row>
    <row r="440" ht="12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</row>
    <row r="441" ht="12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</row>
    <row r="442" ht="12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</row>
    <row r="443" ht="12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</row>
    <row r="444" ht="12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</row>
    <row r="445" ht="12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</row>
    <row r="446" ht="12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</row>
    <row r="447" ht="12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</row>
    <row r="448" ht="12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</row>
    <row r="449" ht="12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</row>
    <row r="450" ht="12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</row>
    <row r="451" ht="12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</row>
    <row r="452" ht="12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</row>
    <row r="453" ht="12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</row>
    <row r="454" ht="12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</row>
    <row r="455" ht="12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</row>
    <row r="456" ht="12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</row>
    <row r="457" ht="12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</row>
    <row r="458" ht="12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</row>
    <row r="459" ht="12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</row>
    <row r="460" ht="12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</row>
    <row r="461" ht="12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</row>
    <row r="462" ht="12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</row>
    <row r="463" ht="12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</row>
    <row r="464" ht="12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</row>
    <row r="465" ht="12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</row>
    <row r="466" ht="12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</row>
    <row r="467" ht="12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</row>
    <row r="468" ht="12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</row>
    <row r="469" ht="12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</row>
    <row r="470" ht="12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</row>
    <row r="471" ht="12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</row>
    <row r="472" ht="12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</row>
    <row r="473" ht="12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</row>
    <row r="474" ht="12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</row>
    <row r="475" ht="12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</row>
    <row r="476" ht="12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</row>
    <row r="477" ht="12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</row>
    <row r="478" ht="12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</row>
    <row r="479" ht="12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</row>
    <row r="480" ht="12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</row>
    <row r="481" ht="12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</row>
    <row r="482" ht="12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</row>
    <row r="483" ht="12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</row>
    <row r="484" ht="12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</row>
    <row r="485" ht="12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</row>
    <row r="486" ht="12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</row>
    <row r="487" ht="12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</row>
    <row r="488" ht="12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</row>
    <row r="489" ht="12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</row>
    <row r="490" ht="12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</row>
    <row r="491" ht="12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</row>
    <row r="492" ht="12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</row>
    <row r="493" ht="12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</row>
    <row r="494" ht="12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</row>
    <row r="495" ht="12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</row>
    <row r="496" ht="12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</row>
    <row r="497" ht="12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</row>
    <row r="498" ht="12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</row>
    <row r="499" ht="12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</row>
    <row r="500" ht="12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</row>
    <row r="501" ht="12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</row>
    <row r="502" ht="12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</row>
    <row r="503" ht="12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</row>
    <row r="504" ht="12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</row>
    <row r="505" ht="12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</row>
    <row r="506" ht="12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</row>
    <row r="507" ht="12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</row>
    <row r="508" ht="12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</row>
    <row r="509" ht="12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</row>
    <row r="510" ht="12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</row>
    <row r="511" ht="12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</row>
    <row r="512" ht="12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</row>
    <row r="513" ht="12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</row>
    <row r="514" ht="12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</row>
    <row r="515" ht="12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</row>
    <row r="516" ht="12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</row>
    <row r="517" ht="12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</row>
    <row r="518" ht="12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</row>
    <row r="519" ht="12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</row>
    <row r="520" ht="12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</row>
    <row r="521" ht="12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</row>
    <row r="522" ht="12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</row>
    <row r="523" ht="12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</row>
    <row r="524" ht="12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</row>
    <row r="525" ht="12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</row>
    <row r="526" ht="12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</row>
    <row r="527" ht="12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</row>
    <row r="528" ht="12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</row>
    <row r="529" ht="12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</row>
    <row r="530" ht="12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</row>
    <row r="531" ht="12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</row>
    <row r="532" ht="12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</row>
    <row r="533" ht="12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</row>
    <row r="534" ht="12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</row>
    <row r="535" ht="12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</row>
    <row r="536" ht="12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</row>
    <row r="537" ht="12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</row>
    <row r="538" ht="12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</row>
    <row r="539" ht="12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</row>
    <row r="540" ht="12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</row>
    <row r="541" ht="12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</row>
    <row r="542" ht="12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</row>
    <row r="543" ht="12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</row>
    <row r="544" ht="12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</row>
    <row r="545" ht="12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</row>
    <row r="546" ht="12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</row>
    <row r="547" ht="12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</row>
    <row r="548" ht="12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</row>
    <row r="549" ht="12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</row>
    <row r="550" ht="12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</row>
    <row r="551" ht="12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</row>
    <row r="552" ht="12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</row>
    <row r="553" ht="12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</row>
    <row r="554" ht="12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</row>
    <row r="555" ht="12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</row>
    <row r="556" ht="12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</row>
    <row r="557" ht="12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</row>
    <row r="558" ht="12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</row>
    <row r="559" ht="12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</row>
    <row r="560" ht="12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</row>
    <row r="561" ht="12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</row>
    <row r="562" ht="12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</row>
    <row r="563" ht="12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</row>
    <row r="564" ht="12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</row>
    <row r="565" ht="12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</row>
    <row r="566" ht="12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</row>
    <row r="567" ht="12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</row>
    <row r="568" ht="12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</row>
    <row r="569" ht="12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</row>
    <row r="570" ht="12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</row>
    <row r="571" ht="12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</row>
    <row r="572" ht="12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</row>
    <row r="573" ht="12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</row>
    <row r="574" ht="12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</row>
    <row r="575" ht="12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</row>
    <row r="576" ht="12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</row>
    <row r="577" ht="12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</row>
    <row r="578" ht="12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</row>
    <row r="579" ht="12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</row>
    <row r="580" ht="12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</row>
    <row r="581" ht="12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</row>
    <row r="582" ht="12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</row>
    <row r="583" ht="12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</row>
    <row r="584" ht="12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</row>
    <row r="585" ht="12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</row>
    <row r="586" ht="12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</row>
    <row r="587" ht="12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</row>
    <row r="588" ht="12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</row>
    <row r="589" ht="12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</row>
    <row r="590" ht="12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</row>
    <row r="591" ht="12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</row>
    <row r="592" ht="12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</row>
    <row r="593" ht="12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</row>
    <row r="594" ht="12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</row>
    <row r="595" ht="12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</row>
    <row r="596" ht="12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</row>
    <row r="597" ht="12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</row>
    <row r="598" ht="12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</row>
    <row r="599" ht="12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</row>
    <row r="600" ht="12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</row>
    <row r="601" ht="12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</row>
    <row r="602" ht="12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</row>
    <row r="603" ht="12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</row>
    <row r="604" ht="12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</row>
    <row r="605" ht="12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</row>
    <row r="606" ht="12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</row>
    <row r="607" ht="12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</row>
    <row r="608" ht="12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</row>
    <row r="609" ht="12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</row>
    <row r="610" ht="12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</row>
    <row r="611" ht="12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</row>
    <row r="612" ht="12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</row>
    <row r="613" ht="12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</row>
    <row r="614" ht="12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</row>
    <row r="615" ht="12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</row>
    <row r="616" ht="12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</row>
    <row r="617" ht="12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</row>
    <row r="618" ht="12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</row>
    <row r="619" ht="12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</row>
    <row r="620" ht="12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</row>
    <row r="621" ht="12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</row>
    <row r="622" ht="12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</row>
    <row r="623" ht="12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</row>
    <row r="624" ht="12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</row>
    <row r="625" ht="12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</row>
    <row r="626" ht="12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</row>
    <row r="627" ht="12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</row>
    <row r="628" ht="12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</row>
    <row r="629" ht="12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</row>
    <row r="630" ht="12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</row>
    <row r="631" ht="12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</row>
    <row r="632" ht="12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</row>
    <row r="633" ht="12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</row>
    <row r="634" ht="12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</row>
    <row r="635" ht="12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</row>
    <row r="636" ht="12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</row>
    <row r="637" ht="12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</row>
    <row r="638" ht="12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</row>
    <row r="639" ht="12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</row>
    <row r="640" ht="12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</row>
    <row r="641" ht="12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</row>
    <row r="642" ht="12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</row>
    <row r="643" ht="12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</row>
    <row r="644" ht="12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</row>
    <row r="645" ht="12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</row>
    <row r="646" ht="12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</row>
    <row r="647" ht="12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</row>
    <row r="648" ht="12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</row>
    <row r="649" ht="12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</row>
    <row r="650" ht="12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</row>
    <row r="651" ht="12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</row>
    <row r="652" ht="12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</row>
    <row r="653" ht="12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</row>
    <row r="654" ht="12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</row>
    <row r="655" ht="12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</row>
    <row r="656" ht="12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</row>
    <row r="657" ht="12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</row>
    <row r="658" ht="12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</row>
    <row r="659" ht="12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</row>
    <row r="660" ht="12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</row>
    <row r="661" ht="12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</row>
    <row r="662" ht="12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</row>
    <row r="663" ht="12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</row>
    <row r="664" ht="12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</row>
    <row r="665" ht="12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</row>
    <row r="666" ht="12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</row>
    <row r="667" ht="12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</row>
    <row r="668" ht="12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</row>
    <row r="669" ht="12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</row>
    <row r="670" ht="12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</row>
    <row r="671" ht="12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</row>
    <row r="672" ht="12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</row>
    <row r="673" ht="12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</row>
    <row r="674" ht="12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</row>
    <row r="675" ht="12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</row>
    <row r="676" ht="12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</row>
    <row r="677" ht="12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</row>
    <row r="678" ht="12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</row>
    <row r="679" ht="12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</row>
    <row r="680" ht="12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</row>
    <row r="681" ht="12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</row>
    <row r="682" ht="12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</row>
    <row r="683" ht="12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</row>
    <row r="684" ht="12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</row>
    <row r="685" ht="12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</row>
    <row r="686" ht="12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</row>
    <row r="687" ht="12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</row>
    <row r="688" ht="12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</row>
    <row r="689" ht="12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</row>
    <row r="690" ht="12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</row>
    <row r="691" ht="12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</row>
    <row r="692" ht="12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</row>
    <row r="693" ht="12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</row>
    <row r="694" ht="12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</row>
    <row r="695" ht="12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</row>
    <row r="696" ht="12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</row>
    <row r="697" ht="12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</row>
    <row r="698" ht="12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</row>
    <row r="699" ht="12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</row>
    <row r="700" ht="12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</row>
    <row r="701" ht="12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</row>
    <row r="702" ht="12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</row>
    <row r="703" ht="12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</row>
    <row r="704" ht="12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</row>
    <row r="705" ht="12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</row>
    <row r="706" ht="12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</row>
    <row r="707" ht="12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</row>
    <row r="708" ht="12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</row>
    <row r="709" ht="12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</row>
    <row r="710" ht="12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</row>
    <row r="711" ht="12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</row>
    <row r="712" ht="12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</row>
    <row r="713" ht="12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</row>
    <row r="714" ht="12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</row>
    <row r="715" ht="12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</row>
    <row r="716" ht="12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</row>
    <row r="717" ht="12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</row>
    <row r="718" ht="12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</row>
    <row r="719" ht="12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</row>
    <row r="720" ht="12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</row>
    <row r="721" ht="12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</row>
    <row r="722" ht="12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</row>
    <row r="723" ht="12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</row>
    <row r="724" ht="12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</row>
    <row r="725" ht="12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</row>
    <row r="726" ht="12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</row>
    <row r="727" ht="12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</row>
    <row r="728" ht="12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</row>
    <row r="729" ht="12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</row>
    <row r="730" ht="12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</row>
    <row r="731" ht="12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</row>
    <row r="732" ht="12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</row>
    <row r="733" ht="12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</row>
    <row r="734" ht="12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</row>
    <row r="735" ht="12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</row>
    <row r="736" ht="12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</row>
    <row r="737" ht="12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</row>
    <row r="738" ht="12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</row>
    <row r="739" ht="12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</row>
    <row r="740" ht="12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</row>
    <row r="741" ht="12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</row>
    <row r="742" ht="12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</row>
    <row r="743" ht="12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</row>
    <row r="744" ht="12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</row>
    <row r="745" ht="12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</row>
    <row r="746" ht="12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</row>
    <row r="747" ht="12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</row>
    <row r="748" ht="12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</row>
    <row r="749" ht="12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</row>
    <row r="750" ht="12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</row>
    <row r="751" ht="12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</row>
    <row r="752" ht="12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</row>
    <row r="753" ht="12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</row>
    <row r="754" ht="12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</row>
    <row r="755" ht="12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</row>
    <row r="756" ht="12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</row>
    <row r="757" ht="12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</row>
    <row r="758" ht="12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</row>
    <row r="759" ht="12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</row>
    <row r="760" ht="12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</row>
    <row r="761" ht="12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</row>
    <row r="762" ht="12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</row>
    <row r="763" ht="12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</row>
    <row r="764" ht="12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</row>
    <row r="765" ht="12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</row>
    <row r="766" ht="12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</row>
    <row r="767" ht="12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</row>
    <row r="768" ht="12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</row>
    <row r="769" ht="12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</row>
    <row r="770" ht="12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</row>
    <row r="771" ht="12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</row>
    <row r="772" ht="12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</row>
    <row r="773" ht="12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</row>
    <row r="774" ht="12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</row>
    <row r="775" ht="12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</row>
    <row r="776" ht="12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</row>
    <row r="777" ht="12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</row>
    <row r="778" ht="12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</row>
    <row r="779" ht="12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</row>
    <row r="780" ht="12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</row>
    <row r="781" ht="12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</row>
    <row r="782" ht="12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</row>
    <row r="783" ht="12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</row>
    <row r="784" ht="12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</row>
    <row r="785" ht="12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</row>
    <row r="786" ht="12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</row>
    <row r="787" ht="12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</row>
    <row r="788" ht="12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</row>
    <row r="789" ht="12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</row>
    <row r="790" ht="12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</row>
    <row r="791" ht="12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</row>
    <row r="792" ht="12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</row>
    <row r="793" ht="12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</row>
    <row r="794" ht="12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</row>
    <row r="795" ht="12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</row>
    <row r="796" ht="12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</row>
    <row r="797" ht="12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</row>
    <row r="798" ht="12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</row>
    <row r="799" ht="12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</row>
    <row r="800" ht="12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</row>
    <row r="801" ht="12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</row>
    <row r="802" ht="12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</row>
    <row r="803" ht="12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</row>
    <row r="804" ht="12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</row>
    <row r="805" ht="12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</row>
    <row r="806" ht="12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</row>
    <row r="807" ht="12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</row>
    <row r="808" ht="12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</row>
    <row r="809" ht="12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</row>
    <row r="810" ht="12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</row>
    <row r="811" ht="12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</row>
    <row r="812" ht="12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</row>
    <row r="813" ht="12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</row>
    <row r="814" ht="12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</row>
    <row r="815" ht="12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</row>
    <row r="816" ht="12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</row>
    <row r="817" ht="12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</row>
    <row r="818" ht="12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</row>
    <row r="819" ht="12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</row>
    <row r="820" ht="12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</row>
    <row r="821" ht="12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</row>
    <row r="822" ht="12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</row>
    <row r="823" ht="12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</row>
    <row r="824" ht="12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</row>
    <row r="825" ht="12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</row>
    <row r="826" ht="12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</row>
    <row r="827" ht="12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</row>
    <row r="828" ht="12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</row>
    <row r="829" ht="12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</row>
    <row r="830" ht="12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</row>
    <row r="831" ht="12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</row>
    <row r="832" ht="12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</row>
    <row r="833" ht="12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</row>
    <row r="834" ht="12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</row>
    <row r="835" ht="12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</row>
    <row r="836" ht="12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</row>
    <row r="837" ht="12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</row>
    <row r="838" ht="12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</row>
    <row r="839" ht="12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</row>
    <row r="840" ht="12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</row>
    <row r="841" ht="12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</row>
    <row r="842" ht="12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</row>
    <row r="843" ht="12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</row>
    <row r="844" ht="12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</row>
    <row r="845" ht="12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</row>
    <row r="846" ht="12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</row>
    <row r="847" ht="12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</row>
    <row r="848" ht="12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</row>
    <row r="849" ht="12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</row>
    <row r="850" ht="12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</row>
    <row r="851" ht="12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</row>
    <row r="852" ht="12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</row>
    <row r="853" ht="12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</row>
    <row r="854" ht="12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</row>
    <row r="855" ht="12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</row>
    <row r="856" ht="12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</row>
    <row r="857" ht="12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  <c r="AA857" s="34"/>
    </row>
    <row r="858" ht="12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  <c r="AA858" s="34"/>
    </row>
    <row r="859" ht="12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  <c r="AA859" s="34"/>
    </row>
    <row r="860" ht="12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  <c r="AA860" s="34"/>
    </row>
    <row r="861" ht="12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4"/>
    </row>
    <row r="862" ht="12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</row>
    <row r="863" ht="12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  <c r="AA863" s="34"/>
    </row>
    <row r="864" ht="12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  <c r="AA864" s="34"/>
    </row>
    <row r="865" ht="12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  <c r="AA865" s="34"/>
    </row>
    <row r="866" ht="12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  <c r="AA866" s="34"/>
    </row>
    <row r="867" ht="12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  <c r="AA867" s="34"/>
    </row>
    <row r="868" ht="12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  <c r="AA868" s="34"/>
    </row>
    <row r="869" ht="12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  <c r="AA869" s="34"/>
    </row>
    <row r="870" ht="12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  <c r="AA870" s="34"/>
    </row>
    <row r="871" ht="12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</row>
    <row r="872" ht="12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  <c r="AA872" s="34"/>
    </row>
    <row r="873" ht="12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  <c r="AA873" s="34"/>
    </row>
    <row r="874" ht="12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  <c r="AA874" s="34"/>
    </row>
    <row r="875" ht="12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  <c r="AA875" s="34"/>
    </row>
    <row r="876" ht="12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  <c r="AA876" s="34"/>
    </row>
    <row r="877" ht="12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  <c r="AA877" s="34"/>
    </row>
    <row r="878" ht="12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  <c r="AA878" s="34"/>
    </row>
    <row r="879" ht="12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  <c r="AA879" s="34"/>
    </row>
    <row r="880" ht="12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  <c r="AA880" s="34"/>
    </row>
    <row r="881" ht="12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  <c r="AA881" s="34"/>
    </row>
    <row r="882" ht="12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  <c r="AA882" s="34"/>
    </row>
    <row r="883" ht="12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  <c r="AA883" s="34"/>
    </row>
    <row r="884" ht="12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  <c r="AA884" s="34"/>
    </row>
    <row r="885" ht="12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4"/>
    </row>
    <row r="886" ht="12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</row>
    <row r="887" ht="12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  <c r="AA887" s="34"/>
    </row>
    <row r="888" ht="12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</row>
    <row r="889" ht="12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  <c r="AA889" s="34"/>
    </row>
    <row r="890" ht="12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  <c r="AA890" s="34"/>
    </row>
    <row r="891" ht="12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  <c r="AA891" s="34"/>
    </row>
    <row r="892" ht="12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  <c r="AA892" s="34"/>
    </row>
    <row r="893" ht="12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  <c r="AA893" s="34"/>
    </row>
    <row r="894" ht="12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  <c r="AA894" s="34"/>
    </row>
    <row r="895" ht="12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</row>
    <row r="896" ht="12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  <c r="AA896" s="34"/>
    </row>
    <row r="897" ht="12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  <c r="AA897" s="34"/>
    </row>
    <row r="898" ht="12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  <c r="AA898" s="34"/>
    </row>
    <row r="899" ht="12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  <c r="AA899" s="34"/>
    </row>
    <row r="900" ht="12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  <c r="AA900" s="34"/>
    </row>
    <row r="901" ht="12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  <c r="AA901" s="34"/>
    </row>
    <row r="902" ht="12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  <c r="AA902" s="34"/>
    </row>
    <row r="903" ht="12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  <c r="AA903" s="34"/>
    </row>
    <row r="904" ht="12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  <c r="AA904" s="34"/>
    </row>
    <row r="905" ht="12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  <c r="AA905" s="34"/>
    </row>
    <row r="906" ht="12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  <c r="AA906" s="34"/>
    </row>
    <row r="907" ht="12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  <c r="AA907" s="34"/>
    </row>
    <row r="908" ht="12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  <c r="AA908" s="34"/>
    </row>
    <row r="909" ht="12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  <c r="AA909" s="34"/>
    </row>
    <row r="910" ht="12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  <c r="AA910" s="34"/>
    </row>
    <row r="911" ht="12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  <c r="AA911" s="34"/>
    </row>
    <row r="912" ht="12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  <c r="AA912" s="34"/>
    </row>
    <row r="913" ht="12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  <c r="AA913" s="34"/>
    </row>
    <row r="914" ht="12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  <c r="AA914" s="34"/>
    </row>
    <row r="915" ht="12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  <c r="AA915" s="34"/>
    </row>
    <row r="916" ht="12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  <c r="AA916" s="34"/>
    </row>
    <row r="917" ht="12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  <c r="AA917" s="34"/>
    </row>
    <row r="918" ht="12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  <c r="AA918" s="34"/>
    </row>
    <row r="919" ht="12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  <c r="AA919" s="34"/>
    </row>
    <row r="920" ht="12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  <c r="AA920" s="34"/>
    </row>
    <row r="921" ht="12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  <c r="AA921" s="34"/>
    </row>
    <row r="922" ht="12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  <c r="AA922" s="34"/>
    </row>
    <row r="923" ht="12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  <c r="AA923" s="34"/>
    </row>
    <row r="924" ht="12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  <c r="AA924" s="34"/>
    </row>
    <row r="925" ht="12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  <c r="AA925" s="34"/>
    </row>
    <row r="926" ht="12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  <c r="AA926" s="34"/>
    </row>
    <row r="927" ht="12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  <c r="AA927" s="34"/>
    </row>
    <row r="928" ht="12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  <c r="AA928" s="34"/>
    </row>
    <row r="929" ht="12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  <c r="AA929" s="34"/>
    </row>
    <row r="930" ht="12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  <c r="AA930" s="34"/>
    </row>
    <row r="931" ht="12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  <c r="AA931" s="34"/>
    </row>
    <row r="932" ht="12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  <c r="AA932" s="34"/>
    </row>
    <row r="933" ht="12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4"/>
    </row>
    <row r="934" ht="12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  <c r="AA934" s="34"/>
    </row>
    <row r="935" ht="12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  <c r="AA935" s="34"/>
    </row>
    <row r="936" ht="12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  <c r="AA936" s="34"/>
    </row>
    <row r="937" ht="12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  <c r="AA937" s="34"/>
    </row>
    <row r="938" ht="12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  <c r="AA938" s="34"/>
    </row>
    <row r="939" ht="12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  <c r="AA939" s="34"/>
    </row>
    <row r="940" ht="12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  <c r="AA940" s="34"/>
    </row>
    <row r="941" ht="12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4"/>
    </row>
    <row r="942" ht="12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</row>
    <row r="943" ht="12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  <c r="AA943" s="34"/>
    </row>
    <row r="944" ht="12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  <c r="AA944" s="34"/>
    </row>
    <row r="945" ht="12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  <c r="AA945" s="34"/>
    </row>
    <row r="946" ht="12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  <c r="AA946" s="34"/>
    </row>
    <row r="947" ht="12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  <c r="AA947" s="34"/>
    </row>
    <row r="948" ht="12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  <c r="AA948" s="34"/>
    </row>
    <row r="949" ht="12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  <c r="AA949" s="34"/>
    </row>
    <row r="950" ht="12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  <c r="AA950" s="34"/>
    </row>
    <row r="951" ht="12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  <c r="AA951" s="34"/>
    </row>
    <row r="952" ht="12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  <c r="AA952" s="34"/>
    </row>
    <row r="953" ht="12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  <c r="AA953" s="34"/>
    </row>
    <row r="954" ht="12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  <c r="AA954" s="34"/>
    </row>
    <row r="955" ht="12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  <c r="AA955" s="34"/>
    </row>
    <row r="956" ht="12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  <c r="AA956" s="34"/>
    </row>
    <row r="957" ht="12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  <c r="AA957" s="34"/>
    </row>
    <row r="958" ht="12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  <c r="AA958" s="34"/>
    </row>
    <row r="959" ht="12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  <c r="AA959" s="34"/>
    </row>
    <row r="960" ht="12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  <c r="AA960" s="34"/>
    </row>
    <row r="961" ht="12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  <c r="AA961" s="34"/>
    </row>
    <row r="962" ht="12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  <c r="AA962" s="34"/>
    </row>
    <row r="963" ht="12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  <c r="AA963" s="34"/>
    </row>
    <row r="964" ht="12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  <c r="AA964" s="34"/>
    </row>
    <row r="965" ht="12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  <c r="AA965" s="34"/>
    </row>
    <row r="966" ht="12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  <c r="AA966" s="34"/>
    </row>
    <row r="967" ht="12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  <c r="AA967" s="34"/>
    </row>
    <row r="968" ht="12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  <c r="AA968" s="34"/>
    </row>
    <row r="969" ht="12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  <c r="AA969" s="34"/>
    </row>
    <row r="970" ht="12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  <c r="AA970" s="34"/>
    </row>
    <row r="971" ht="12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  <c r="AA971" s="34"/>
    </row>
    <row r="972" ht="12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  <c r="AA972" s="34"/>
    </row>
    <row r="973" ht="12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  <c r="AA973" s="34"/>
    </row>
    <row r="974" ht="12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  <c r="AA974" s="34"/>
    </row>
    <row r="975" ht="12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  <c r="AA975" s="34"/>
    </row>
    <row r="976" ht="12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  <c r="AA976" s="34"/>
    </row>
    <row r="977" ht="12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  <c r="AA977" s="34"/>
    </row>
    <row r="978" ht="12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  <c r="AA978" s="34"/>
    </row>
    <row r="979" ht="12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  <c r="AA979" s="34"/>
    </row>
    <row r="980" ht="12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  <c r="AA980" s="34"/>
    </row>
    <row r="981" ht="12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  <c r="AA981" s="34"/>
    </row>
    <row r="982" ht="12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  <c r="AA982" s="34"/>
    </row>
    <row r="983" ht="12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  <c r="AA983" s="34"/>
    </row>
    <row r="984" ht="12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  <c r="AA984" s="34"/>
    </row>
    <row r="985" ht="12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  <c r="AA985" s="34"/>
    </row>
    <row r="986" ht="12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  <c r="AA986" s="34"/>
    </row>
    <row r="987" ht="12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  <c r="AA987" s="34"/>
    </row>
    <row r="988" ht="12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  <c r="AA988" s="34"/>
    </row>
    <row r="989" ht="12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  <c r="AA989" s="34"/>
    </row>
    <row r="990" ht="12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  <c r="AA990" s="34"/>
    </row>
    <row r="991" ht="12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  <c r="AA991" s="34"/>
    </row>
    <row r="992" ht="12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  <c r="AA992" s="34"/>
    </row>
    <row r="993" ht="12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  <c r="AA993" s="34"/>
    </row>
    <row r="994" ht="12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  <c r="AA994" s="34"/>
    </row>
    <row r="995" ht="12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  <c r="AA995" s="34"/>
    </row>
    <row r="996" ht="12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  <c r="AA996" s="34"/>
    </row>
    <row r="997" ht="12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  <c r="AA997" s="34"/>
    </row>
    <row r="998" ht="12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  <c r="AA998" s="34"/>
    </row>
    <row r="999" ht="12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  <c r="AA999" s="34"/>
    </row>
    <row r="1000" ht="12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  <c r="AA1000" s="34"/>
    </row>
  </sheetData>
  <mergeCells count="71">
    <mergeCell ref="A24:O24"/>
    <mergeCell ref="A25:O25"/>
    <mergeCell ref="A26:M26"/>
    <mergeCell ref="N26:O26"/>
    <mergeCell ref="A27:M27"/>
    <mergeCell ref="N27:O27"/>
    <mergeCell ref="N28:O28"/>
    <mergeCell ref="A28:M28"/>
    <mergeCell ref="A29:M29"/>
    <mergeCell ref="N29:O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N35:O35"/>
    <mergeCell ref="A39:M39"/>
    <mergeCell ref="N39:O39"/>
    <mergeCell ref="A40:M40"/>
    <mergeCell ref="N40:O40"/>
    <mergeCell ref="A41:M41"/>
    <mergeCell ref="N41:O41"/>
    <mergeCell ref="A42:O42"/>
    <mergeCell ref="A35:M35"/>
    <mergeCell ref="A36:M36"/>
    <mergeCell ref="N36:O36"/>
    <mergeCell ref="A37:M37"/>
    <mergeCell ref="N37:O37"/>
    <mergeCell ref="A38:M38"/>
    <mergeCell ref="N38:O38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3:K23"/>
    <mergeCell ref="L23:O23"/>
    <mergeCell ref="A15:B15"/>
    <mergeCell ref="A16:A21"/>
    <mergeCell ref="A22:C23"/>
    <mergeCell ref="D22:G22"/>
    <mergeCell ref="H22:K22"/>
    <mergeCell ref="L22:O22"/>
    <mergeCell ref="D23:G23"/>
  </mergeCells>
  <dataValidations>
    <dataValidation type="list" allowBlank="1" showErrorMessage="1" sqref="J7">
      <formula1>$Q$44:$Q$56</formula1>
    </dataValidation>
  </dataValidations>
  <printOptions/>
  <pageMargins bottom="0.31496062992125984" footer="0.0" header="0.0" left="0.3937007874015748" right="0.5118110236220472" top="1.062992125984252"/>
  <pageSetup scale="73" orientation="portrait"/>
  <headerFooter>
    <oddHeader>&amp;C AGUAS DEL HUILA S.A. E.S.P. NIT.  800.100.553-2 FORMATO: MATRIZ DE REGISTRO Y MEDICIÓN DE INDICADORES VERSION 8.0</oddHeader>
    <oddFooter>&amp;R000000Pág. &amp;P | &amp;P</oddFooter>
  </headerFooter>
  <drawing r:id="rId1"/>
</worksheet>
</file>